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255" windowWidth="17235" windowHeight="7815" firstSheet="2" activeTab="2"/>
  </bookViews>
  <sheets>
    <sheet name="MAF Rescale" sheetId="4" state="hidden" r:id="rId1"/>
    <sheet name="MAF Rescale - Romraider" sheetId="5" state="hidden" r:id="rId2"/>
    <sheet name="Scale Adjust" sheetId="10" r:id="rId3"/>
    <sheet name="MAF Scale" sheetId="12" r:id="rId4"/>
    <sheet name="% Difference" sheetId="13" r:id="rId5"/>
    <sheet name="RomRaider Copy &amp; Paste" sheetId="14" r:id="rId6"/>
  </sheets>
  <calcPr calcId="145621"/>
</workbook>
</file>

<file path=xl/calcChain.xml><?xml version="1.0" encoding="utf-8"?>
<calcChain xmlns="http://schemas.openxmlformats.org/spreadsheetml/2006/main">
  <c r="B12" i="14" l="1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AJ12" i="14"/>
  <c r="AK12" i="14"/>
  <c r="AL12" i="14"/>
  <c r="AM12" i="14"/>
  <c r="AN12" i="14"/>
  <c r="AO12" i="14"/>
  <c r="AP12" i="14"/>
  <c r="AQ12" i="14"/>
  <c r="AR12" i="14"/>
  <c r="AS12" i="14"/>
  <c r="AT12" i="14"/>
  <c r="AU12" i="14"/>
  <c r="AV12" i="14"/>
  <c r="AW12" i="14"/>
  <c r="AX12" i="14"/>
  <c r="AY12" i="14"/>
  <c r="AZ12" i="14"/>
  <c r="BA12" i="14"/>
  <c r="BB12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AJ11" i="14"/>
  <c r="AK11" i="14"/>
  <c r="AL11" i="14"/>
  <c r="AM11" i="14"/>
  <c r="AN11" i="14"/>
  <c r="AO11" i="14"/>
  <c r="AP11" i="14"/>
  <c r="AQ11" i="14"/>
  <c r="AR11" i="14"/>
  <c r="AS11" i="14"/>
  <c r="AT11" i="14"/>
  <c r="AU11" i="14"/>
  <c r="AV11" i="14"/>
  <c r="AW11" i="14"/>
  <c r="AX11" i="14"/>
  <c r="AY11" i="14"/>
  <c r="AZ11" i="14"/>
  <c r="BA11" i="14"/>
  <c r="BB11" i="14"/>
  <c r="BC11" i="14"/>
  <c r="A12" i="14"/>
  <c r="B11" i="14"/>
  <c r="L7" i="14"/>
  <c r="M7" i="14"/>
  <c r="N7" i="14"/>
  <c r="O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AJ7" i="14"/>
  <c r="AK7" i="14"/>
  <c r="AL7" i="14"/>
  <c r="AM7" i="14"/>
  <c r="AN7" i="14"/>
  <c r="AO7" i="14"/>
  <c r="AP7" i="14"/>
  <c r="AQ7" i="14"/>
  <c r="AR7" i="14"/>
  <c r="AS7" i="14"/>
  <c r="AT7" i="14"/>
  <c r="AU7" i="14"/>
  <c r="AV7" i="14"/>
  <c r="AW7" i="14"/>
  <c r="AX7" i="14"/>
  <c r="AY7" i="14"/>
  <c r="AZ7" i="14"/>
  <c r="BA7" i="14"/>
  <c r="BB7" i="14"/>
  <c r="BC7" i="14"/>
  <c r="C7" i="14"/>
  <c r="D7" i="14"/>
  <c r="E7" i="14"/>
  <c r="F7" i="14"/>
  <c r="G7" i="14"/>
  <c r="H7" i="14"/>
  <c r="I7" i="14"/>
  <c r="J7" i="14"/>
  <c r="K7" i="14"/>
  <c r="B7" i="14"/>
  <c r="B16" i="14"/>
  <c r="B17" i="14"/>
  <c r="B18" i="14"/>
  <c r="B19" i="14"/>
  <c r="B20" i="14"/>
  <c r="B21" i="14"/>
  <c r="B22" i="14"/>
  <c r="B23" i="14"/>
  <c r="B24" i="14"/>
  <c r="B25" i="14"/>
  <c r="B26" i="14"/>
  <c r="B27" i="14"/>
  <c r="B28" i="14"/>
  <c r="B29" i="14"/>
  <c r="B30" i="14"/>
  <c r="B31" i="14"/>
  <c r="B32" i="14"/>
  <c r="B33" i="14"/>
  <c r="B34" i="14"/>
  <c r="B35" i="14"/>
  <c r="B36" i="14"/>
  <c r="B37" i="14"/>
  <c r="B38" i="14"/>
  <c r="B39" i="14"/>
  <c r="B40" i="14"/>
  <c r="B41" i="14"/>
  <c r="B42" i="14"/>
  <c r="B43" i="14"/>
  <c r="B44" i="14"/>
  <c r="B45" i="14"/>
  <c r="B46" i="14"/>
  <c r="B47" i="14"/>
  <c r="B48" i="14"/>
  <c r="B49" i="14"/>
  <c r="B50" i="14"/>
  <c r="B51" i="14"/>
  <c r="B52" i="14"/>
  <c r="B53" i="14"/>
  <c r="B54" i="14"/>
  <c r="B55" i="14"/>
  <c r="B56" i="14"/>
  <c r="B57" i="14"/>
  <c r="B58" i="14"/>
  <c r="B59" i="14"/>
  <c r="B60" i="14"/>
  <c r="B61" i="14"/>
  <c r="B62" i="14"/>
  <c r="B63" i="14"/>
  <c r="B64" i="14"/>
  <c r="B65" i="14"/>
  <c r="B66" i="14"/>
  <c r="B67" i="14"/>
  <c r="B68" i="14"/>
  <c r="B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15" i="14"/>
  <c r="AA4" i="10" l="1"/>
  <c r="AA5" i="10"/>
  <c r="AA6" i="10"/>
  <c r="AA7" i="10"/>
  <c r="AA8" i="10"/>
  <c r="AA9" i="10"/>
  <c r="AA10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27" i="10"/>
  <c r="AA28" i="10"/>
  <c r="AA29" i="10"/>
  <c r="AA30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AA43" i="10"/>
  <c r="AA44" i="10"/>
  <c r="AA45" i="10"/>
  <c r="AA46" i="10"/>
  <c r="AA47" i="10"/>
  <c r="AA48" i="10"/>
  <c r="AA49" i="10"/>
  <c r="AA50" i="10"/>
  <c r="AA51" i="10"/>
  <c r="AA52" i="10"/>
  <c r="AA53" i="10"/>
  <c r="AA54" i="10"/>
  <c r="AA55" i="10"/>
  <c r="AA56" i="10"/>
  <c r="AA3" i="10"/>
  <c r="U4" i="10" l="1"/>
  <c r="U5" i="10"/>
  <c r="U6" i="10"/>
  <c r="U7" i="10"/>
  <c r="U8" i="10"/>
  <c r="U9" i="10"/>
  <c r="U10" i="10"/>
  <c r="U11" i="10"/>
  <c r="U12" i="10"/>
  <c r="U13" i="10"/>
  <c r="U14" i="10"/>
  <c r="U15" i="10"/>
  <c r="U16" i="10"/>
  <c r="U17" i="10"/>
  <c r="U18" i="10"/>
  <c r="U19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3" i="10"/>
  <c r="G3" i="5" l="1"/>
  <c r="I4" i="5" s="1"/>
  <c r="I5" i="5" s="1"/>
  <c r="I6" i="5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G3" i="4"/>
  <c r="I3" i="5"/>
  <c r="I3" i="4"/>
  <c r="I4" i="4" l="1"/>
  <c r="I5" i="4" s="1"/>
  <c r="I6" i="4" s="1"/>
  <c r="I7" i="4" s="1"/>
  <c r="I8" i="4" s="1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BB7" i="5" l="1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D3" i="10"/>
  <c r="H3" i="10" s="1"/>
  <c r="D56" i="10"/>
  <c r="H56" i="10" s="1"/>
  <c r="D44" i="10"/>
  <c r="H44" i="10" s="1"/>
  <c r="D43" i="10"/>
  <c r="H43" i="10" s="1"/>
  <c r="D42" i="10"/>
  <c r="H42" i="10" s="1"/>
  <c r="D41" i="10"/>
  <c r="H41" i="10" s="1"/>
  <c r="D40" i="10"/>
  <c r="H40" i="10" s="1"/>
  <c r="D39" i="10"/>
  <c r="H39" i="10" s="1"/>
  <c r="D38" i="10"/>
  <c r="H38" i="10" s="1"/>
  <c r="D37" i="10"/>
  <c r="H37" i="10" s="1"/>
  <c r="D36" i="10"/>
  <c r="H36" i="10" s="1"/>
  <c r="D35" i="10"/>
  <c r="H35" i="10" s="1"/>
  <c r="D34" i="10"/>
  <c r="H34" i="10" s="1"/>
  <c r="D33" i="10"/>
  <c r="H33" i="10" s="1"/>
  <c r="D32" i="10"/>
  <c r="H32" i="10" s="1"/>
  <c r="D31" i="10"/>
  <c r="H31" i="10" s="1"/>
  <c r="D30" i="10"/>
  <c r="H30" i="10" s="1"/>
  <c r="D29" i="10"/>
  <c r="H29" i="10" s="1"/>
  <c r="D28" i="10"/>
  <c r="H28" i="10" s="1"/>
  <c r="D27" i="10"/>
  <c r="H27" i="10" s="1"/>
  <c r="D26" i="10"/>
  <c r="H26" i="10" s="1"/>
  <c r="D25" i="10"/>
  <c r="H25" i="10" s="1"/>
  <c r="D24" i="10"/>
  <c r="H24" i="10" s="1"/>
  <c r="D23" i="10"/>
  <c r="H23" i="10" s="1"/>
  <c r="D22" i="10"/>
  <c r="H22" i="10" s="1"/>
  <c r="D21" i="10"/>
  <c r="H21" i="10" s="1"/>
  <c r="D20" i="10"/>
  <c r="H20" i="10" s="1"/>
  <c r="D19" i="10"/>
  <c r="H19" i="10" s="1"/>
  <c r="D18" i="10"/>
  <c r="H18" i="10" s="1"/>
  <c r="D17" i="10"/>
  <c r="H17" i="10" s="1"/>
  <c r="D16" i="10"/>
  <c r="H16" i="10" s="1"/>
  <c r="D15" i="10"/>
  <c r="H15" i="10" s="1"/>
  <c r="D14" i="10"/>
  <c r="H14" i="10" s="1"/>
  <c r="D13" i="10"/>
  <c r="H13" i="10" s="1"/>
  <c r="D12" i="10"/>
  <c r="H12" i="10" s="1"/>
  <c r="D11" i="10"/>
  <c r="H11" i="10" s="1"/>
  <c r="D10" i="10"/>
  <c r="H10" i="10" s="1"/>
  <c r="D9" i="10"/>
  <c r="H9" i="10" s="1"/>
  <c r="D8" i="10"/>
  <c r="H8" i="10" s="1"/>
  <c r="D7" i="10"/>
  <c r="H7" i="10" s="1"/>
  <c r="D6" i="10"/>
  <c r="H6" i="10" s="1"/>
  <c r="D5" i="10"/>
  <c r="H5" i="10" s="1"/>
  <c r="K5" i="10" s="1"/>
  <c r="D4" i="10"/>
  <c r="H4" i="10" s="1"/>
  <c r="I8" i="10" l="1"/>
  <c r="I7" i="10"/>
  <c r="I9" i="10"/>
  <c r="I11" i="10"/>
  <c r="I13" i="10"/>
  <c r="I15" i="10"/>
  <c r="I10" i="10"/>
  <c r="I12" i="10"/>
  <c r="I14" i="10"/>
  <c r="I16" i="10"/>
  <c r="I6" i="10"/>
  <c r="J6" i="10" s="1"/>
  <c r="I18" i="10"/>
  <c r="I20" i="10"/>
  <c r="I22" i="10"/>
  <c r="I24" i="10"/>
  <c r="I26" i="10"/>
  <c r="I28" i="10"/>
  <c r="I30" i="10"/>
  <c r="I32" i="10"/>
  <c r="I34" i="10"/>
  <c r="I36" i="10"/>
  <c r="I38" i="10"/>
  <c r="I40" i="10"/>
  <c r="I42" i="10"/>
  <c r="K9" i="10"/>
  <c r="K11" i="10"/>
  <c r="K13" i="10"/>
  <c r="K15" i="10"/>
  <c r="K17" i="10"/>
  <c r="K19" i="10"/>
  <c r="I17" i="10"/>
  <c r="K21" i="10"/>
  <c r="I19" i="10"/>
  <c r="K23" i="10"/>
  <c r="I21" i="10"/>
  <c r="K25" i="10"/>
  <c r="I23" i="10"/>
  <c r="K27" i="10"/>
  <c r="I25" i="10"/>
  <c r="K29" i="10"/>
  <c r="I27" i="10"/>
  <c r="K31" i="10"/>
  <c r="I29" i="10"/>
  <c r="K33" i="10"/>
  <c r="I31" i="10"/>
  <c r="K35" i="10"/>
  <c r="I33" i="10"/>
  <c r="I35" i="10"/>
  <c r="I37" i="10"/>
  <c r="I39" i="10"/>
  <c r="I41" i="10"/>
  <c r="I43" i="10"/>
  <c r="K37" i="10"/>
  <c r="K39" i="10"/>
  <c r="K41" i="10"/>
  <c r="K8" i="10"/>
  <c r="K10" i="10"/>
  <c r="K12" i="10"/>
  <c r="K14" i="10"/>
  <c r="K16" i="10"/>
  <c r="K18" i="10"/>
  <c r="K20" i="10"/>
  <c r="K22" i="10"/>
  <c r="K24" i="10"/>
  <c r="K26" i="10"/>
  <c r="K28" i="10"/>
  <c r="K30" i="10"/>
  <c r="K32" i="10"/>
  <c r="K34" i="10"/>
  <c r="K36" i="10"/>
  <c r="K38" i="10"/>
  <c r="K40" i="10"/>
  <c r="K42" i="10"/>
  <c r="I56" i="10"/>
  <c r="J56" i="10" s="1"/>
  <c r="K56" i="10"/>
  <c r="M56" i="10" s="1"/>
  <c r="K6" i="10"/>
  <c r="K7" i="10"/>
  <c r="I4" i="10"/>
  <c r="J4" i="10" s="1"/>
  <c r="K4" i="10"/>
  <c r="I3" i="10"/>
  <c r="J3" i="10" s="1"/>
  <c r="K3" i="10"/>
  <c r="I5" i="10"/>
  <c r="J5" i="10" s="1"/>
  <c r="D45" i="10"/>
  <c r="H45" i="10" s="1"/>
  <c r="J3" i="4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3" i="5"/>
  <c r="J3" i="5" s="1"/>
  <c r="L8" i="5" s="1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4" i="5"/>
  <c r="B5" i="5"/>
  <c r="B6" i="5"/>
  <c r="B7" i="5"/>
  <c r="B8" i="5"/>
  <c r="B9" i="5"/>
  <c r="D10" i="5" s="1"/>
  <c r="B3" i="5"/>
  <c r="D20" i="5"/>
  <c r="D33" i="5"/>
  <c r="D16" i="5"/>
  <c r="D18" i="5"/>
  <c r="D40" i="5"/>
  <c r="D32" i="5"/>
  <c r="D25" i="5"/>
  <c r="D21" i="5"/>
  <c r="O9" i="10" l="1"/>
  <c r="O40" i="10"/>
  <c r="O36" i="10"/>
  <c r="O32" i="10"/>
  <c r="O28" i="10"/>
  <c r="O24" i="10"/>
  <c r="O20" i="10"/>
  <c r="O16" i="10"/>
  <c r="O12" i="10"/>
  <c r="O39" i="10"/>
  <c r="O19" i="10"/>
  <c r="O15" i="10"/>
  <c r="O11" i="10"/>
  <c r="M40" i="10"/>
  <c r="M36" i="10"/>
  <c r="O38" i="10"/>
  <c r="Q39" i="10" s="1"/>
  <c r="M32" i="10"/>
  <c r="O34" i="10"/>
  <c r="M28" i="10"/>
  <c r="O30" i="10"/>
  <c r="M24" i="10"/>
  <c r="O26" i="10"/>
  <c r="O22" i="10"/>
  <c r="O18" i="10"/>
  <c r="O14" i="10"/>
  <c r="O10" i="10"/>
  <c r="O37" i="10"/>
  <c r="O35" i="10"/>
  <c r="O33" i="10"/>
  <c r="O31" i="10"/>
  <c r="O29" i="10"/>
  <c r="O27" i="10"/>
  <c r="O25" i="10"/>
  <c r="O23" i="10"/>
  <c r="O21" i="10"/>
  <c r="O17" i="10"/>
  <c r="O13" i="10"/>
  <c r="O7" i="10"/>
  <c r="O8" i="10"/>
  <c r="M21" i="10"/>
  <c r="M17" i="10"/>
  <c r="M13" i="10"/>
  <c r="M9" i="10"/>
  <c r="M8" i="10"/>
  <c r="M38" i="10"/>
  <c r="M34" i="10"/>
  <c r="M30" i="10"/>
  <c r="M26" i="10"/>
  <c r="M7" i="10"/>
  <c r="O6" i="10"/>
  <c r="M19" i="10"/>
  <c r="M15" i="10"/>
  <c r="M11" i="10"/>
  <c r="M18" i="10"/>
  <c r="M14" i="10"/>
  <c r="M10" i="10"/>
  <c r="M22" i="10"/>
  <c r="M20" i="10"/>
  <c r="M16" i="10"/>
  <c r="M12" i="10"/>
  <c r="M6" i="10"/>
  <c r="M41" i="10"/>
  <c r="M37" i="10"/>
  <c r="M39" i="10"/>
  <c r="M35" i="10"/>
  <c r="M33" i="10"/>
  <c r="M31" i="10"/>
  <c r="M29" i="10"/>
  <c r="M27" i="10"/>
  <c r="M25" i="10"/>
  <c r="M23" i="10"/>
  <c r="I44" i="10"/>
  <c r="K43" i="10"/>
  <c r="N56" i="10"/>
  <c r="O56" i="10"/>
  <c r="L4" i="10"/>
  <c r="M4" i="10"/>
  <c r="L3" i="10"/>
  <c r="M3" i="10"/>
  <c r="J35" i="10"/>
  <c r="J31" i="10"/>
  <c r="L33" i="10"/>
  <c r="J27" i="10"/>
  <c r="J23" i="10"/>
  <c r="J19" i="10"/>
  <c r="J15" i="10"/>
  <c r="L17" i="10"/>
  <c r="J11" i="10"/>
  <c r="J41" i="10"/>
  <c r="J40" i="10"/>
  <c r="J36" i="10"/>
  <c r="J32" i="10"/>
  <c r="J28" i="10"/>
  <c r="L30" i="10"/>
  <c r="J24" i="10"/>
  <c r="J20" i="10"/>
  <c r="L22" i="10"/>
  <c r="J16" i="10"/>
  <c r="J12" i="10"/>
  <c r="L14" i="10"/>
  <c r="J8" i="10"/>
  <c r="J37" i="10"/>
  <c r="J33" i="10"/>
  <c r="J29" i="10"/>
  <c r="J25" i="10"/>
  <c r="L27" i="10"/>
  <c r="J21" i="10"/>
  <c r="J17" i="10"/>
  <c r="J13" i="10"/>
  <c r="J9" i="10"/>
  <c r="L11" i="10"/>
  <c r="J39" i="10"/>
  <c r="J38" i="10"/>
  <c r="J34" i="10"/>
  <c r="L36" i="10"/>
  <c r="J30" i="10"/>
  <c r="L32" i="10"/>
  <c r="J26" i="10"/>
  <c r="L28" i="10"/>
  <c r="J22" i="10"/>
  <c r="L24" i="10"/>
  <c r="J18" i="10"/>
  <c r="J14" i="10"/>
  <c r="L16" i="10"/>
  <c r="J10" i="10"/>
  <c r="J42" i="10"/>
  <c r="J7" i="10"/>
  <c r="L40" i="10"/>
  <c r="L25" i="10"/>
  <c r="L38" i="10"/>
  <c r="D56" i="5"/>
  <c r="D48" i="5"/>
  <c r="D45" i="5"/>
  <c r="D44" i="5"/>
  <c r="D37" i="5"/>
  <c r="D36" i="5"/>
  <c r="D29" i="5"/>
  <c r="D28" i="5"/>
  <c r="D23" i="5"/>
  <c r="D11" i="5"/>
  <c r="D5" i="5"/>
  <c r="D52" i="5"/>
  <c r="D49" i="5"/>
  <c r="D41" i="5"/>
  <c r="D6" i="5"/>
  <c r="D53" i="5"/>
  <c r="D9" i="5"/>
  <c r="D55" i="5"/>
  <c r="D54" i="5"/>
  <c r="D51" i="5"/>
  <c r="D50" i="5"/>
  <c r="D47" i="5"/>
  <c r="D46" i="5"/>
  <c r="D43" i="5"/>
  <c r="D42" i="5"/>
  <c r="D39" i="5"/>
  <c r="D38" i="5"/>
  <c r="D35" i="5"/>
  <c r="D34" i="5"/>
  <c r="D31" i="5"/>
  <c r="D30" i="5"/>
  <c r="D27" i="5"/>
  <c r="D26" i="5"/>
  <c r="D24" i="5"/>
  <c r="D22" i="5"/>
  <c r="D19" i="5"/>
  <c r="D17" i="5"/>
  <c r="D14" i="5"/>
  <c r="D12" i="5"/>
  <c r="D8" i="5"/>
  <c r="D7" i="5"/>
  <c r="D15" i="5"/>
  <c r="D13" i="5"/>
  <c r="D4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Q14" i="10" l="1"/>
  <c r="Q8" i="10"/>
  <c r="Q18" i="10"/>
  <c r="Q24" i="10"/>
  <c r="Q28" i="10"/>
  <c r="Q32" i="10"/>
  <c r="Q36" i="10"/>
  <c r="Q11" i="10"/>
  <c r="Q19" i="10"/>
  <c r="Q27" i="10"/>
  <c r="Q31" i="10"/>
  <c r="Q35" i="10"/>
  <c r="Q16" i="10"/>
  <c r="Q17" i="10"/>
  <c r="Q25" i="10"/>
  <c r="Q33" i="10"/>
  <c r="Q9" i="10"/>
  <c r="Q22" i="10"/>
  <c r="Q26" i="10"/>
  <c r="Q30" i="10"/>
  <c r="Q34" i="10"/>
  <c r="Q38" i="10"/>
  <c r="Q15" i="10"/>
  <c r="Q23" i="10"/>
  <c r="Q12" i="10"/>
  <c r="Q20" i="10"/>
  <c r="Q13" i="10"/>
  <c r="Q21" i="10"/>
  <c r="Q29" i="10"/>
  <c r="Q37" i="10"/>
  <c r="Q10" i="10"/>
  <c r="Q6" i="10"/>
  <c r="Q7" i="10"/>
  <c r="O41" i="10"/>
  <c r="M42" i="10"/>
  <c r="N37" i="10"/>
  <c r="P56" i="10"/>
  <c r="Q56" i="10"/>
  <c r="R56" i="10" s="1"/>
  <c r="N3" i="10"/>
  <c r="O3" i="10"/>
  <c r="N4" i="10"/>
  <c r="O4" i="10"/>
  <c r="L6" i="10"/>
  <c r="L8" i="10"/>
  <c r="L15" i="10"/>
  <c r="L19" i="10"/>
  <c r="L23" i="10"/>
  <c r="L31" i="10"/>
  <c r="L39" i="10"/>
  <c r="L10" i="10"/>
  <c r="L18" i="10"/>
  <c r="L26" i="10"/>
  <c r="L34" i="10"/>
  <c r="L13" i="10"/>
  <c r="L21" i="10"/>
  <c r="L29" i="10"/>
  <c r="L37" i="10"/>
  <c r="L5" i="10"/>
  <c r="M5" i="10"/>
  <c r="L7" i="10"/>
  <c r="L12" i="10"/>
  <c r="L20" i="10"/>
  <c r="J43" i="10"/>
  <c r="L9" i="10"/>
  <c r="D46" i="10"/>
  <c r="H46" i="10" s="1"/>
  <c r="J4" i="4"/>
  <c r="Q40" i="10" l="1"/>
  <c r="I45" i="10"/>
  <c r="K44" i="10"/>
  <c r="P4" i="10"/>
  <c r="V4" i="10" s="1"/>
  <c r="B8" i="14" s="1"/>
  <c r="Q4" i="10"/>
  <c r="R4" i="10" s="1"/>
  <c r="P3" i="10"/>
  <c r="V3" i="10" s="1"/>
  <c r="Q3" i="10"/>
  <c r="R3" i="10" s="1"/>
  <c r="N22" i="10"/>
  <c r="N14" i="10"/>
  <c r="N9" i="10"/>
  <c r="N5" i="10"/>
  <c r="O5" i="10"/>
  <c r="N31" i="10"/>
  <c r="N27" i="10"/>
  <c r="N15" i="10"/>
  <c r="N36" i="10"/>
  <c r="N32" i="10"/>
  <c r="N20" i="10"/>
  <c r="N16" i="10"/>
  <c r="N33" i="10"/>
  <c r="N29" i="10"/>
  <c r="N11" i="10"/>
  <c r="N7" i="10"/>
  <c r="N34" i="10"/>
  <c r="N26" i="10"/>
  <c r="N35" i="10"/>
  <c r="N23" i="10"/>
  <c r="N19" i="10"/>
  <c r="N28" i="10"/>
  <c r="N24" i="10"/>
  <c r="N12" i="10"/>
  <c r="N25" i="10"/>
  <c r="N21" i="10"/>
  <c r="N17" i="10"/>
  <c r="N13" i="10"/>
  <c r="N10" i="10"/>
  <c r="N6" i="10"/>
  <c r="N8" i="10"/>
  <c r="N38" i="10"/>
  <c r="N30" i="10"/>
  <c r="N18" i="10"/>
  <c r="L41" i="10"/>
  <c r="L35" i="10"/>
  <c r="D47" i="10"/>
  <c r="H47" i="10" s="1"/>
  <c r="J4" i="5"/>
  <c r="M8" i="5" s="1"/>
  <c r="J5" i="5"/>
  <c r="N8" i="5" s="1"/>
  <c r="A8" i="14" l="1"/>
  <c r="O42" i="10"/>
  <c r="M43" i="10"/>
  <c r="I46" i="10"/>
  <c r="K45" i="10"/>
  <c r="P10" i="10"/>
  <c r="R12" i="10"/>
  <c r="P6" i="10"/>
  <c r="V6" i="10" s="1"/>
  <c r="D8" i="14" s="1"/>
  <c r="R8" i="10"/>
  <c r="R7" i="10"/>
  <c r="R6" i="10"/>
  <c r="P8" i="10"/>
  <c r="V8" i="10" s="1"/>
  <c r="F8" i="14" s="1"/>
  <c r="R10" i="10"/>
  <c r="P12" i="10"/>
  <c r="V12" i="10" s="1"/>
  <c r="J8" i="14" s="1"/>
  <c r="R14" i="10"/>
  <c r="P15" i="10"/>
  <c r="R17" i="10"/>
  <c r="P19" i="10"/>
  <c r="V19" i="10" s="1"/>
  <c r="Q8" i="14" s="1"/>
  <c r="R21" i="10"/>
  <c r="P23" i="10"/>
  <c r="V23" i="10" s="1"/>
  <c r="U8" i="14" s="1"/>
  <c r="R25" i="10"/>
  <c r="P27" i="10"/>
  <c r="V27" i="10" s="1"/>
  <c r="Y8" i="14" s="1"/>
  <c r="R29" i="10"/>
  <c r="P14" i="10"/>
  <c r="V14" i="10" s="1"/>
  <c r="L8" i="14" s="1"/>
  <c r="R16" i="10"/>
  <c r="P26" i="10"/>
  <c r="R28" i="10"/>
  <c r="P30" i="10"/>
  <c r="R32" i="10"/>
  <c r="P21" i="10"/>
  <c r="V21" i="10" s="1"/>
  <c r="S8" i="14" s="1"/>
  <c r="R23" i="10"/>
  <c r="P25" i="10"/>
  <c r="V25" i="10" s="1"/>
  <c r="W8" i="14" s="1"/>
  <c r="R27" i="10"/>
  <c r="P17" i="10"/>
  <c r="V17" i="10" s="1"/>
  <c r="O8" i="14" s="1"/>
  <c r="R19" i="10"/>
  <c r="P29" i="10"/>
  <c r="V29" i="10" s="1"/>
  <c r="AA8" i="14" s="1"/>
  <c r="R31" i="10"/>
  <c r="P33" i="10"/>
  <c r="P5" i="10"/>
  <c r="Q5" i="10"/>
  <c r="R5" i="10" s="1"/>
  <c r="P11" i="10"/>
  <c r="R13" i="10"/>
  <c r="P16" i="10"/>
  <c r="V16" i="10" s="1"/>
  <c r="N8" i="14" s="1"/>
  <c r="R18" i="10"/>
  <c r="P24" i="10"/>
  <c r="R26" i="10"/>
  <c r="P20" i="10"/>
  <c r="R22" i="10"/>
  <c r="P32" i="10"/>
  <c r="V32" i="10" s="1"/>
  <c r="AD8" i="14" s="1"/>
  <c r="R34" i="10"/>
  <c r="P7" i="10"/>
  <c r="V7" i="10" s="1"/>
  <c r="E8" i="14" s="1"/>
  <c r="R9" i="10"/>
  <c r="P28" i="10"/>
  <c r="V28" i="10" s="1"/>
  <c r="Z8" i="14" s="1"/>
  <c r="R30" i="10"/>
  <c r="P36" i="10"/>
  <c r="P9" i="10"/>
  <c r="V9" i="10" s="1"/>
  <c r="G8" i="14" s="1"/>
  <c r="R11" i="10"/>
  <c r="P13" i="10"/>
  <c r="V13" i="10" s="1"/>
  <c r="K8" i="14" s="1"/>
  <c r="R15" i="10"/>
  <c r="P31" i="10"/>
  <c r="V31" i="10" s="1"/>
  <c r="AC8" i="14" s="1"/>
  <c r="R33" i="10"/>
  <c r="P35" i="10"/>
  <c r="P18" i="10"/>
  <c r="V18" i="10" s="1"/>
  <c r="P8" i="14" s="1"/>
  <c r="R20" i="10"/>
  <c r="P22" i="10"/>
  <c r="V22" i="10" s="1"/>
  <c r="T8" i="14" s="1"/>
  <c r="R24" i="10"/>
  <c r="P34" i="10"/>
  <c r="V34" i="10" s="1"/>
  <c r="AF8" i="14" s="1"/>
  <c r="N39" i="10"/>
  <c r="J44" i="10"/>
  <c r="L42" i="10"/>
  <c r="D48" i="10"/>
  <c r="H48" i="10" s="1"/>
  <c r="J6" i="5"/>
  <c r="O8" i="5" s="1"/>
  <c r="J5" i="4"/>
  <c r="V20" i="10" l="1"/>
  <c r="R8" i="14" s="1"/>
  <c r="V24" i="10"/>
  <c r="V8" i="14" s="1"/>
  <c r="V11" i="10"/>
  <c r="I8" i="14" s="1"/>
  <c r="V5" i="10"/>
  <c r="C8" i="14" s="1"/>
  <c r="V33" i="10"/>
  <c r="AE8" i="14" s="1"/>
  <c r="V30" i="10"/>
  <c r="AB8" i="14" s="1"/>
  <c r="V26" i="10"/>
  <c r="X8" i="14" s="1"/>
  <c r="V15" i="10"/>
  <c r="M8" i="14" s="1"/>
  <c r="V10" i="10"/>
  <c r="H8" i="14" s="1"/>
  <c r="Q41" i="10"/>
  <c r="O43" i="10"/>
  <c r="M44" i="10"/>
  <c r="K46" i="10"/>
  <c r="I47" i="10"/>
  <c r="P37" i="10"/>
  <c r="R35" i="10"/>
  <c r="V35" i="10" s="1"/>
  <c r="AG8" i="14" s="1"/>
  <c r="J45" i="10"/>
  <c r="L43" i="10"/>
  <c r="D49" i="10"/>
  <c r="H49" i="10" s="1"/>
  <c r="J7" i="5"/>
  <c r="P8" i="5" s="1"/>
  <c r="J6" i="4"/>
  <c r="Q42" i="10" l="1"/>
  <c r="O44" i="10"/>
  <c r="M45" i="10"/>
  <c r="I48" i="10"/>
  <c r="K47" i="10"/>
  <c r="N40" i="10"/>
  <c r="J46" i="10"/>
  <c r="D50" i="10"/>
  <c r="H50" i="10" s="1"/>
  <c r="J8" i="5"/>
  <c r="Q8" i="5" s="1"/>
  <c r="J7" i="4"/>
  <c r="Q43" i="10" l="1"/>
  <c r="M46" i="10"/>
  <c r="O45" i="10"/>
  <c r="I49" i="10"/>
  <c r="K48" i="10"/>
  <c r="J47" i="10"/>
  <c r="P38" i="10"/>
  <c r="R36" i="10"/>
  <c r="V36" i="10" s="1"/>
  <c r="AH8" i="14" s="1"/>
  <c r="N41" i="10"/>
  <c r="L44" i="10"/>
  <c r="L45" i="10"/>
  <c r="D51" i="10"/>
  <c r="H51" i="10" s="1"/>
  <c r="J9" i="5"/>
  <c r="R8" i="5" s="1"/>
  <c r="J8" i="4"/>
  <c r="Q44" i="10" l="1"/>
  <c r="O46" i="10"/>
  <c r="M47" i="10"/>
  <c r="I50" i="10"/>
  <c r="K49" i="10"/>
  <c r="R37" i="10"/>
  <c r="V37" i="10" s="1"/>
  <c r="AI8" i="14" s="1"/>
  <c r="R38" i="10"/>
  <c r="V38" i="10" s="1"/>
  <c r="AJ8" i="14" s="1"/>
  <c r="P40" i="10"/>
  <c r="P39" i="10"/>
  <c r="V39" i="10" s="1"/>
  <c r="AK8" i="14" s="1"/>
  <c r="N43" i="10"/>
  <c r="N42" i="10"/>
  <c r="R39" i="10"/>
  <c r="J48" i="10"/>
  <c r="L46" i="10"/>
  <c r="D52" i="10"/>
  <c r="H52" i="10" s="1"/>
  <c r="J10" i="5"/>
  <c r="S8" i="5" s="1"/>
  <c r="J9" i="4"/>
  <c r="Q45" i="10" l="1"/>
  <c r="O47" i="10"/>
  <c r="Q46" i="10" s="1"/>
  <c r="M48" i="10"/>
  <c r="I51" i="10"/>
  <c r="K50" i="10"/>
  <c r="P41" i="10"/>
  <c r="J49" i="10"/>
  <c r="D53" i="10"/>
  <c r="H53" i="10" s="1"/>
  <c r="J11" i="5"/>
  <c r="T8" i="5" s="1"/>
  <c r="J10" i="4"/>
  <c r="M49" i="10" l="1"/>
  <c r="O48" i="10"/>
  <c r="I52" i="10"/>
  <c r="K51" i="10"/>
  <c r="O49" i="10" s="1"/>
  <c r="N44" i="10"/>
  <c r="L47" i="10"/>
  <c r="J50" i="10"/>
  <c r="L48" i="10"/>
  <c r="D54" i="10"/>
  <c r="H54" i="10" s="1"/>
  <c r="I53" i="10" s="1"/>
  <c r="J12" i="5"/>
  <c r="U8" i="5" s="1"/>
  <c r="J11" i="4"/>
  <c r="Q47" i="10" l="1"/>
  <c r="Q48" i="10"/>
  <c r="M50" i="10"/>
  <c r="K52" i="10"/>
  <c r="P42" i="10"/>
  <c r="R40" i="10"/>
  <c r="V40" i="10" s="1"/>
  <c r="AL8" i="14" s="1"/>
  <c r="N45" i="10"/>
  <c r="N46" i="10"/>
  <c r="J51" i="10"/>
  <c r="D55" i="10"/>
  <c r="H55" i="10" s="1"/>
  <c r="K54" i="10" s="1"/>
  <c r="J13" i="5"/>
  <c r="V8" i="5" s="1"/>
  <c r="J12" i="4"/>
  <c r="O50" i="10" l="1"/>
  <c r="M51" i="10"/>
  <c r="I54" i="10"/>
  <c r="I55" i="10"/>
  <c r="J55" i="10" s="1"/>
  <c r="K53" i="10"/>
  <c r="K55" i="10"/>
  <c r="M55" i="10" s="1"/>
  <c r="P43" i="10"/>
  <c r="P44" i="10"/>
  <c r="R42" i="10"/>
  <c r="V42" i="10" s="1"/>
  <c r="AN8" i="14" s="1"/>
  <c r="R41" i="10"/>
  <c r="V41" i="10" s="1"/>
  <c r="AM8" i="14" s="1"/>
  <c r="J52" i="10"/>
  <c r="L49" i="10"/>
  <c r="L50" i="10"/>
  <c r="J14" i="5"/>
  <c r="W8" i="5" s="1"/>
  <c r="J13" i="4"/>
  <c r="Q49" i="10" l="1"/>
  <c r="O54" i="10"/>
  <c r="O52" i="10"/>
  <c r="O53" i="10"/>
  <c r="O51" i="10"/>
  <c r="Q50" i="10" s="1"/>
  <c r="M53" i="10"/>
  <c r="O55" i="10"/>
  <c r="M52" i="10"/>
  <c r="M54" i="10"/>
  <c r="N47" i="10"/>
  <c r="L55" i="10"/>
  <c r="J54" i="10"/>
  <c r="J53" i="10"/>
  <c r="L54" i="10"/>
  <c r="J15" i="5"/>
  <c r="X8" i="5" s="1"/>
  <c r="J14" i="4"/>
  <c r="Q54" i="10" l="1"/>
  <c r="Q55" i="10"/>
  <c r="Q52" i="10"/>
  <c r="Q53" i="10"/>
  <c r="Q51" i="10"/>
  <c r="P45" i="10"/>
  <c r="R43" i="10"/>
  <c r="V43" i="10" s="1"/>
  <c r="AO8" i="14" s="1"/>
  <c r="N55" i="10"/>
  <c r="N48" i="10"/>
  <c r="L51" i="10"/>
  <c r="N54" i="10"/>
  <c r="L52" i="10"/>
  <c r="L56" i="10"/>
  <c r="V56" i="10" s="1"/>
  <c r="BB8" i="14" s="1"/>
  <c r="J16" i="5"/>
  <c r="Y8" i="5" s="1"/>
  <c r="J15" i="4"/>
  <c r="R44" i="10" l="1"/>
  <c r="V44" i="10" s="1"/>
  <c r="AP8" i="14" s="1"/>
  <c r="P46" i="10"/>
  <c r="N49" i="10"/>
  <c r="N50" i="10"/>
  <c r="N51" i="10"/>
  <c r="N52" i="10"/>
  <c r="P54" i="10"/>
  <c r="N53" i="10"/>
  <c r="P55" i="10"/>
  <c r="L53" i="10"/>
  <c r="J17" i="5"/>
  <c r="Z8" i="5" s="1"/>
  <c r="J16" i="4"/>
  <c r="P49" i="10" l="1"/>
  <c r="R51" i="10"/>
  <c r="P53" i="10"/>
  <c r="V53" i="10" s="1"/>
  <c r="AY8" i="14" s="1"/>
  <c r="R55" i="10"/>
  <c r="V55" i="10" s="1"/>
  <c r="BA8" i="14" s="1"/>
  <c r="P52" i="10"/>
  <c r="R54" i="10"/>
  <c r="V54" i="10" s="1"/>
  <c r="AZ8" i="14" s="1"/>
  <c r="P47" i="10"/>
  <c r="V47" i="10" s="1"/>
  <c r="AS8" i="14" s="1"/>
  <c r="R49" i="10"/>
  <c r="P51" i="10"/>
  <c r="V51" i="10" s="1"/>
  <c r="AW8" i="14" s="1"/>
  <c r="R53" i="10"/>
  <c r="R46" i="10"/>
  <c r="V46" i="10" s="1"/>
  <c r="AR8" i="14" s="1"/>
  <c r="P48" i="10"/>
  <c r="R50" i="10"/>
  <c r="P50" i="10"/>
  <c r="R52" i="10"/>
  <c r="R48" i="10"/>
  <c r="R45" i="10"/>
  <c r="V45" i="10" s="1"/>
  <c r="AQ8" i="14" s="1"/>
  <c r="R47" i="10"/>
  <c r="J18" i="5"/>
  <c r="AA8" i="5" s="1"/>
  <c r="J17" i="4"/>
  <c r="V52" i="10" l="1"/>
  <c r="AX8" i="14" s="1"/>
  <c r="V49" i="10"/>
  <c r="AU8" i="14" s="1"/>
  <c r="V50" i="10"/>
  <c r="AV8" i="14" s="1"/>
  <c r="V48" i="10"/>
  <c r="AT8" i="14" s="1"/>
  <c r="J19" i="5"/>
  <c r="AB8" i="5" s="1"/>
  <c r="J18" i="4"/>
  <c r="J20" i="5" l="1"/>
  <c r="AC8" i="5" s="1"/>
  <c r="J19" i="4"/>
  <c r="J21" i="5" l="1"/>
  <c r="AD8" i="5" s="1"/>
  <c r="J20" i="4"/>
  <c r="J22" i="5" l="1"/>
  <c r="AE8" i="5" s="1"/>
  <c r="J21" i="4"/>
  <c r="J23" i="5" l="1"/>
  <c r="AF8" i="5" s="1"/>
  <c r="J22" i="4"/>
  <c r="J24" i="5" l="1"/>
  <c r="AG8" i="5" s="1"/>
  <c r="J23" i="4"/>
  <c r="J25" i="5" l="1"/>
  <c r="AH8" i="5" s="1"/>
  <c r="J24" i="4"/>
  <c r="J26" i="5" l="1"/>
  <c r="AI8" i="5" s="1"/>
  <c r="J25" i="4"/>
  <c r="J27" i="5" l="1"/>
  <c r="AJ8" i="5" s="1"/>
  <c r="J26" i="4"/>
  <c r="J28" i="5" l="1"/>
  <c r="AK8" i="5" s="1"/>
  <c r="J27" i="4"/>
  <c r="J29" i="5" l="1"/>
  <c r="AL8" i="5" s="1"/>
  <c r="J28" i="4"/>
  <c r="J30" i="5" l="1"/>
  <c r="AM8" i="5" s="1"/>
  <c r="J29" i="4"/>
  <c r="J31" i="5" l="1"/>
  <c r="AN8" i="5" s="1"/>
  <c r="J30" i="4"/>
  <c r="J32" i="5" l="1"/>
  <c r="AO8" i="5" s="1"/>
  <c r="J31" i="4"/>
  <c r="J33" i="5" l="1"/>
  <c r="AP8" i="5" s="1"/>
  <c r="J32" i="4"/>
  <c r="J34" i="5" l="1"/>
  <c r="AQ8" i="5" s="1"/>
  <c r="J33" i="4"/>
  <c r="J35" i="5" l="1"/>
  <c r="AR8" i="5" s="1"/>
  <c r="J34" i="4"/>
  <c r="J36" i="5" l="1"/>
  <c r="AS8" i="5" s="1"/>
  <c r="J35" i="4"/>
  <c r="J37" i="5" l="1"/>
  <c r="AT8" i="5" s="1"/>
  <c r="J36" i="4"/>
  <c r="J38" i="5" l="1"/>
  <c r="AU8" i="5" s="1"/>
  <c r="J37" i="4"/>
  <c r="J39" i="5" l="1"/>
  <c r="AV8" i="5" s="1"/>
  <c r="J38" i="4"/>
  <c r="J40" i="5" l="1"/>
  <c r="AW8" i="5" s="1"/>
  <c r="J39" i="4"/>
  <c r="J41" i="5" l="1"/>
  <c r="AX8" i="5" s="1"/>
  <c r="J40" i="4"/>
  <c r="J42" i="5" l="1"/>
  <c r="AY8" i="5" s="1"/>
  <c r="J41" i="4"/>
  <c r="J43" i="5" l="1"/>
  <c r="AZ8" i="5" s="1"/>
  <c r="J42" i="4"/>
  <c r="J44" i="5" l="1"/>
  <c r="BA8" i="5" s="1"/>
  <c r="BC7" i="5"/>
  <c r="J43" i="4"/>
  <c r="J45" i="5" l="1"/>
  <c r="BB8" i="5" s="1"/>
  <c r="BD7" i="5"/>
  <c r="J44" i="4"/>
  <c r="J46" i="5" l="1"/>
  <c r="BC8" i="5" s="1"/>
  <c r="BE7" i="5"/>
  <c r="J45" i="4"/>
  <c r="J47" i="5" l="1"/>
  <c r="BD8" i="5" s="1"/>
  <c r="BF7" i="5"/>
  <c r="J46" i="4"/>
  <c r="J48" i="5" l="1"/>
  <c r="BE8" i="5" s="1"/>
  <c r="BG7" i="5"/>
  <c r="I48" i="4"/>
  <c r="J47" i="4"/>
  <c r="J49" i="5" l="1"/>
  <c r="BF8" i="5" s="1"/>
  <c r="BH7" i="5"/>
  <c r="I49" i="4"/>
  <c r="J48" i="4"/>
  <c r="J50" i="5" l="1"/>
  <c r="BG8" i="5" s="1"/>
  <c r="BI7" i="5"/>
  <c r="I50" i="4"/>
  <c r="J49" i="4"/>
  <c r="J51" i="5" l="1"/>
  <c r="BH8" i="5" s="1"/>
  <c r="I52" i="5"/>
  <c r="BJ7" i="5" s="1"/>
  <c r="I51" i="4"/>
  <c r="J50" i="4"/>
  <c r="J52" i="5" l="1"/>
  <c r="BI8" i="5" s="1"/>
  <c r="I53" i="5"/>
  <c r="BK7" i="5" s="1"/>
  <c r="I52" i="4"/>
  <c r="J51" i="4"/>
  <c r="J53" i="5" l="1"/>
  <c r="BJ8" i="5" s="1"/>
  <c r="I54" i="5"/>
  <c r="BL7" i="5" s="1"/>
  <c r="I53" i="4"/>
  <c r="J52" i="4"/>
  <c r="J54" i="5" l="1"/>
  <c r="BK8" i="5" s="1"/>
  <c r="I55" i="5"/>
  <c r="BM7" i="5" s="1"/>
  <c r="I54" i="4"/>
  <c r="J53" i="4"/>
  <c r="J55" i="5" l="1"/>
  <c r="BL8" i="5" s="1"/>
  <c r="I56" i="5"/>
  <c r="BN7" i="5" s="1"/>
  <c r="I55" i="4"/>
  <c r="J54" i="4"/>
  <c r="J56" i="5" l="1"/>
  <c r="BM8" i="5" s="1"/>
  <c r="I56" i="4"/>
  <c r="J56" i="4" s="1"/>
  <c r="J55" i="4"/>
</calcChain>
</file>

<file path=xl/sharedStrings.xml><?xml version="1.0" encoding="utf-8"?>
<sst xmlns="http://schemas.openxmlformats.org/spreadsheetml/2006/main" count="85" uniqueCount="40">
  <si>
    <t>Scale Change:</t>
  </si>
  <si>
    <t>-</t>
  </si>
  <si>
    <t>New Max v:</t>
  </si>
  <si>
    <t>MAFv Change</t>
  </si>
  <si>
    <t>V</t>
  </si>
  <si>
    <t>All formulas are left for</t>
  </si>
  <si>
    <t xml:space="preserve">reference. Chart to the </t>
  </si>
  <si>
    <t>right to show the same</t>
  </si>
  <si>
    <t>curve.</t>
  </si>
  <si>
    <t>ORIGINAL</t>
  </si>
  <si>
    <t>g/s</t>
  </si>
  <si>
    <t>NEW</t>
  </si>
  <si>
    <t>This will work on any MAF</t>
  </si>
  <si>
    <t>scale. Input the original</t>
  </si>
  <si>
    <t>table to the left and put the</t>
  </si>
  <si>
    <t>maximum voltage at the top</t>
  </si>
  <si>
    <t xml:space="preserve">and the table on the right is </t>
  </si>
  <si>
    <t>the new MAF .</t>
  </si>
  <si>
    <t>[Table2D]</t>
  </si>
  <si>
    <t>Copy RomRaider Table Here:</t>
  </si>
  <si>
    <t>New Table:</t>
  </si>
  <si>
    <t>Your Scale</t>
  </si>
  <si>
    <t>% Difference</t>
  </si>
  <si>
    <t>Smoothing 1</t>
  </si>
  <si>
    <t>Smoothing 2</t>
  </si>
  <si>
    <t>Smoothing 3</t>
  </si>
  <si>
    <t>Smoothing 4</t>
  </si>
  <si>
    <t>Smoothing 5</t>
  </si>
  <si>
    <t>%</t>
  </si>
  <si>
    <t>OEM Scale</t>
  </si>
  <si>
    <t>Comparison</t>
  </si>
  <si>
    <t>MAF Scale</t>
  </si>
  <si>
    <t>Paste your    &gt;&gt;&gt;</t>
  </si>
  <si>
    <t>Preferred Smoothing:</t>
  </si>
  <si>
    <t>Auto New Scale</t>
  </si>
  <si>
    <t>Manual New Scale</t>
  </si>
  <si>
    <t>Input:</t>
  </si>
  <si>
    <t>Manual Scale Out:</t>
  </si>
  <si>
    <t>Auto Scale Out:</t>
  </si>
  <si>
    <t>Vertical Input Table - Paste into 'Your Scale'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</si>
</sst>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3" borderId="7" xfId="0" applyFont="1" applyFill="1" applyBorder="1"/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/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/>
    <xf numFmtId="0" fontId="3" fillId="3" borderId="12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left"/>
    </xf>
    <xf numFmtId="2" fontId="0" fillId="0" borderId="3" xfId="0" applyNumberFormat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9" borderId="19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5" borderId="6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5" fillId="10" borderId="4" xfId="0" applyFont="1" applyFill="1" applyBorder="1" applyAlignment="1">
      <alignment horizontal="center"/>
    </xf>
    <xf numFmtId="0" fontId="5" fillId="10" borderId="6" xfId="0" applyFont="1" applyFill="1" applyBorder="1" applyAlignment="1">
      <alignment horizontal="center"/>
    </xf>
    <xf numFmtId="0" fontId="0" fillId="5" borderId="7" xfId="0" applyFill="1" applyBorder="1"/>
    <xf numFmtId="0" fontId="0" fillId="5" borderId="11" xfId="0" applyFill="1" applyBorder="1"/>
    <xf numFmtId="0" fontId="0" fillId="0" borderId="1" xfId="0" applyBorder="1"/>
    <xf numFmtId="0" fontId="0" fillId="0" borderId="2" xfId="0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5">
    <dxf>
      <fill>
        <patternFill>
          <bgColor rgb="FF7030A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6E-2"/>
          <c:y val="4.2025736366287536E-2"/>
          <c:w val="0.89022003499562552"/>
          <c:h val="0.84199438611840183"/>
        </c:manualLayout>
      </c:layout>
      <c:scatterChart>
        <c:scatterStyle val="smoothMarker"/>
        <c:varyColors val="0"/>
        <c:ser>
          <c:idx val="0"/>
          <c:order val="0"/>
          <c:tx>
            <c:v>Original</c:v>
          </c:tx>
          <c:marker>
            <c:symbol val="none"/>
          </c:marker>
          <c:xVal>
            <c:numRef>
              <c:f>'MAF Rescale'!$B$3:$B$56</c:f>
              <c:numCache>
                <c:formatCode>General</c:formatCode>
                <c:ptCount val="54"/>
                <c:pt idx="0">
                  <c:v>0.8984375</c:v>
                </c:pt>
                <c:pt idx="1">
                  <c:v>0.9375</c:v>
                </c:pt>
                <c:pt idx="2">
                  <c:v>0.9765625</c:v>
                </c:pt>
                <c:pt idx="3">
                  <c:v>1.015625</c:v>
                </c:pt>
                <c:pt idx="4">
                  <c:v>1.0546875</c:v>
                </c:pt>
                <c:pt idx="5">
                  <c:v>1.09375</c:v>
                </c:pt>
                <c:pt idx="6">
                  <c:v>1.1328125</c:v>
                </c:pt>
                <c:pt idx="7">
                  <c:v>1.171875</c:v>
                </c:pt>
                <c:pt idx="8">
                  <c:v>1.2109375</c:v>
                </c:pt>
                <c:pt idx="9">
                  <c:v>1.25</c:v>
                </c:pt>
                <c:pt idx="10">
                  <c:v>1.2890625</c:v>
                </c:pt>
                <c:pt idx="11">
                  <c:v>1.328125</c:v>
                </c:pt>
                <c:pt idx="12">
                  <c:v>1.3671875</c:v>
                </c:pt>
                <c:pt idx="13">
                  <c:v>1.40625</c:v>
                </c:pt>
                <c:pt idx="14">
                  <c:v>1.4453125</c:v>
                </c:pt>
                <c:pt idx="15">
                  <c:v>1.484375</c:v>
                </c:pt>
                <c:pt idx="16">
                  <c:v>1.5234375</c:v>
                </c:pt>
                <c:pt idx="17">
                  <c:v>1.5625</c:v>
                </c:pt>
                <c:pt idx="18">
                  <c:v>1.6015625</c:v>
                </c:pt>
                <c:pt idx="19">
                  <c:v>1.640625</c:v>
                </c:pt>
                <c:pt idx="20">
                  <c:v>1.6796875</c:v>
                </c:pt>
                <c:pt idx="21">
                  <c:v>1.71875</c:v>
                </c:pt>
                <c:pt idx="22">
                  <c:v>1.7578125</c:v>
                </c:pt>
                <c:pt idx="23">
                  <c:v>1.796875</c:v>
                </c:pt>
                <c:pt idx="24">
                  <c:v>1.8359375</c:v>
                </c:pt>
                <c:pt idx="25">
                  <c:v>1.875</c:v>
                </c:pt>
                <c:pt idx="26">
                  <c:v>1.9140625</c:v>
                </c:pt>
                <c:pt idx="27">
                  <c:v>1.953125</c:v>
                </c:pt>
                <c:pt idx="28">
                  <c:v>1.9921875</c:v>
                </c:pt>
                <c:pt idx="29">
                  <c:v>2.03125</c:v>
                </c:pt>
                <c:pt idx="30">
                  <c:v>2.0703125</c:v>
                </c:pt>
                <c:pt idx="31">
                  <c:v>2.109375</c:v>
                </c:pt>
                <c:pt idx="32">
                  <c:v>2.1484375</c:v>
                </c:pt>
                <c:pt idx="33">
                  <c:v>2.1875</c:v>
                </c:pt>
                <c:pt idx="34">
                  <c:v>2.2265625</c:v>
                </c:pt>
                <c:pt idx="35">
                  <c:v>2.265625</c:v>
                </c:pt>
                <c:pt idx="36">
                  <c:v>2.3046875</c:v>
                </c:pt>
                <c:pt idx="37">
                  <c:v>2.34375</c:v>
                </c:pt>
                <c:pt idx="38">
                  <c:v>2.3828125</c:v>
                </c:pt>
                <c:pt idx="39">
                  <c:v>2.421875</c:v>
                </c:pt>
                <c:pt idx="40">
                  <c:v>2.4609375</c:v>
                </c:pt>
                <c:pt idx="41">
                  <c:v>2.5</c:v>
                </c:pt>
                <c:pt idx="42">
                  <c:v>2.578125</c:v>
                </c:pt>
                <c:pt idx="43">
                  <c:v>2.7734375</c:v>
                </c:pt>
                <c:pt idx="44">
                  <c:v>2.96875</c:v>
                </c:pt>
                <c:pt idx="45">
                  <c:v>3.203125</c:v>
                </c:pt>
                <c:pt idx="46">
                  <c:v>3.4375</c:v>
                </c:pt>
                <c:pt idx="47">
                  <c:v>3.7109375</c:v>
                </c:pt>
                <c:pt idx="48">
                  <c:v>3.90625</c:v>
                </c:pt>
                <c:pt idx="49">
                  <c:v>4.0625</c:v>
                </c:pt>
                <c:pt idx="50">
                  <c:v>4.296875</c:v>
                </c:pt>
                <c:pt idx="51">
                  <c:v>4.4921875</c:v>
                </c:pt>
                <c:pt idx="52">
                  <c:v>4.7265625</c:v>
                </c:pt>
                <c:pt idx="53">
                  <c:v>5</c:v>
                </c:pt>
              </c:numCache>
            </c:numRef>
          </c:xVal>
          <c:yVal>
            <c:numRef>
              <c:f>'MAF Rescale'!$C$3:$C$56</c:f>
              <c:numCache>
                <c:formatCode>General</c:formatCode>
                <c:ptCount val="54"/>
                <c:pt idx="0">
                  <c:v>0.85034209490000001</c:v>
                </c:pt>
                <c:pt idx="1">
                  <c:v>0.99608463049999996</c:v>
                </c:pt>
                <c:pt idx="2">
                  <c:v>1.1570395230999999</c:v>
                </c:pt>
                <c:pt idx="3">
                  <c:v>1.3280695677000001</c:v>
                </c:pt>
                <c:pt idx="4">
                  <c:v>1.5123037100000001</c:v>
                </c:pt>
                <c:pt idx="5">
                  <c:v>1.7156274319</c:v>
                </c:pt>
                <c:pt idx="6">
                  <c:v>1.9405512810000001</c:v>
                </c:pt>
                <c:pt idx="7">
                  <c:v>2.1838715076000002</c:v>
                </c:pt>
                <c:pt idx="8">
                  <c:v>2.4438929558</c:v>
                </c:pt>
                <c:pt idx="9">
                  <c:v>2.7184364795999998</c:v>
                </c:pt>
                <c:pt idx="10">
                  <c:v>3.0090680122000002</c:v>
                </c:pt>
                <c:pt idx="11">
                  <c:v>3.3241350651000001</c:v>
                </c:pt>
                <c:pt idx="12">
                  <c:v>3.6789655684999998</c:v>
                </c:pt>
                <c:pt idx="13">
                  <c:v>4.0833616257000003</c:v>
                </c:pt>
                <c:pt idx="14">
                  <c:v>4.4970946312000004</c:v>
                </c:pt>
                <c:pt idx="15">
                  <c:v>4.9411096573000002</c:v>
                </c:pt>
                <c:pt idx="16">
                  <c:v>5.4225935936000003</c:v>
                </c:pt>
                <c:pt idx="17">
                  <c:v>5.9091820717000001</c:v>
                </c:pt>
                <c:pt idx="18">
                  <c:v>6.4651942253000003</c:v>
                </c:pt>
                <c:pt idx="19">
                  <c:v>7.056956768</c:v>
                </c:pt>
                <c:pt idx="20">
                  <c:v>7.6623740195999996</c:v>
                </c:pt>
                <c:pt idx="21">
                  <c:v>8.3331785202000006</c:v>
                </c:pt>
                <c:pt idx="22">
                  <c:v>9.0304079056000006</c:v>
                </c:pt>
                <c:pt idx="23">
                  <c:v>9.7527217865000004</c:v>
                </c:pt>
                <c:pt idx="24">
                  <c:v>10.507808685300001</c:v>
                </c:pt>
                <c:pt idx="25">
                  <c:v>11.3033189774</c:v>
                </c:pt>
                <c:pt idx="26">
                  <c:v>12.134667396499999</c:v>
                </c:pt>
                <c:pt idx="27">
                  <c:v>12.9944782257</c:v>
                </c:pt>
                <c:pt idx="28">
                  <c:v>13.8885402679</c:v>
                </c:pt>
                <c:pt idx="29">
                  <c:v>14.825309753399999</c:v>
                </c:pt>
                <c:pt idx="30">
                  <c:v>15.8068351746</c:v>
                </c:pt>
                <c:pt idx="31">
                  <c:v>16.825235366800001</c:v>
                </c:pt>
                <c:pt idx="32">
                  <c:v>17.868633270299998</c:v>
                </c:pt>
                <c:pt idx="33">
                  <c:v>18.942575454699998</c:v>
                </c:pt>
                <c:pt idx="34">
                  <c:v>20.0546760559</c:v>
                </c:pt>
                <c:pt idx="35">
                  <c:v>21.212686538700002</c:v>
                </c:pt>
                <c:pt idx="36">
                  <c:v>22.417430877699999</c:v>
                </c:pt>
                <c:pt idx="37">
                  <c:v>23.665803909299999</c:v>
                </c:pt>
                <c:pt idx="38">
                  <c:v>24.955095291100001</c:v>
                </c:pt>
                <c:pt idx="39">
                  <c:v>26.287637710599999</c:v>
                </c:pt>
                <c:pt idx="40">
                  <c:v>27.6679096222</c:v>
                </c:pt>
                <c:pt idx="41">
                  <c:v>29.098266601599999</c:v>
                </c:pt>
                <c:pt idx="42">
                  <c:v>32.122634887700002</c:v>
                </c:pt>
                <c:pt idx="43">
                  <c:v>40.769004821800003</c:v>
                </c:pt>
                <c:pt idx="44">
                  <c:v>50.853122711200001</c:v>
                </c:pt>
                <c:pt idx="45">
                  <c:v>64.710662841800001</c:v>
                </c:pt>
                <c:pt idx="46">
                  <c:v>80.6796417236</c:v>
                </c:pt>
                <c:pt idx="47">
                  <c:v>103.52685546879999</c:v>
                </c:pt>
                <c:pt idx="48">
                  <c:v>122.40975952150001</c:v>
                </c:pt>
                <c:pt idx="49">
                  <c:v>139.2324371338</c:v>
                </c:pt>
                <c:pt idx="50">
                  <c:v>167.57836914059999</c:v>
                </c:pt>
                <c:pt idx="51">
                  <c:v>194.39054870609999</c:v>
                </c:pt>
                <c:pt idx="52">
                  <c:v>230.94551086429999</c:v>
                </c:pt>
                <c:pt idx="53">
                  <c:v>279.22720336909998</c:v>
                </c:pt>
              </c:numCache>
            </c:numRef>
          </c:yVal>
          <c:smooth val="1"/>
        </c:ser>
        <c:ser>
          <c:idx val="1"/>
          <c:order val="1"/>
          <c:tx>
            <c:v>New</c:v>
          </c:tx>
          <c:marker>
            <c:symbol val="none"/>
          </c:marker>
          <c:xVal>
            <c:numRef>
              <c:f>'MAF Rescale'!$I$3:$I$56</c:f>
              <c:numCache>
                <c:formatCode>General</c:formatCode>
                <c:ptCount val="54"/>
                <c:pt idx="0">
                  <c:v>0.8984375</c:v>
                </c:pt>
                <c:pt idx="1">
                  <c:v>0.93083333333333329</c:v>
                </c:pt>
                <c:pt idx="2">
                  <c:v>0.96322916666666658</c:v>
                </c:pt>
                <c:pt idx="3">
                  <c:v>0.99562499999999987</c:v>
                </c:pt>
                <c:pt idx="4">
                  <c:v>1.0280208333333332</c:v>
                </c:pt>
                <c:pt idx="5">
                  <c:v>1.0604166666666666</c:v>
                </c:pt>
                <c:pt idx="6">
                  <c:v>1.0928125</c:v>
                </c:pt>
                <c:pt idx="7">
                  <c:v>1.1252083333333334</c:v>
                </c:pt>
                <c:pt idx="8">
                  <c:v>1.1576041666666668</c:v>
                </c:pt>
                <c:pt idx="9">
                  <c:v>1.1900000000000002</c:v>
                </c:pt>
                <c:pt idx="10">
                  <c:v>1.2223958333333336</c:v>
                </c:pt>
                <c:pt idx="11">
                  <c:v>1.254791666666667</c:v>
                </c:pt>
                <c:pt idx="12">
                  <c:v>1.2871875000000004</c:v>
                </c:pt>
                <c:pt idx="13">
                  <c:v>1.3195833333333338</c:v>
                </c:pt>
                <c:pt idx="14">
                  <c:v>1.3519791666666672</c:v>
                </c:pt>
                <c:pt idx="15">
                  <c:v>1.3843750000000006</c:v>
                </c:pt>
                <c:pt idx="16">
                  <c:v>1.416770833333334</c:v>
                </c:pt>
                <c:pt idx="17">
                  <c:v>1.4491666666666674</c:v>
                </c:pt>
                <c:pt idx="18">
                  <c:v>1.4815625000000008</c:v>
                </c:pt>
                <c:pt idx="19">
                  <c:v>1.5139583333333342</c:v>
                </c:pt>
                <c:pt idx="20">
                  <c:v>1.5463541666666676</c:v>
                </c:pt>
                <c:pt idx="21">
                  <c:v>1.578750000000001</c:v>
                </c:pt>
                <c:pt idx="22">
                  <c:v>1.6111458333333344</c:v>
                </c:pt>
                <c:pt idx="23">
                  <c:v>1.6435416666666678</c:v>
                </c:pt>
                <c:pt idx="24">
                  <c:v>1.6759375000000012</c:v>
                </c:pt>
                <c:pt idx="25">
                  <c:v>1.7083333333333346</c:v>
                </c:pt>
                <c:pt idx="26">
                  <c:v>1.740729166666668</c:v>
                </c:pt>
                <c:pt idx="27">
                  <c:v>1.7731250000000014</c:v>
                </c:pt>
                <c:pt idx="28">
                  <c:v>1.8055208333333348</c:v>
                </c:pt>
                <c:pt idx="29">
                  <c:v>1.8379166666666682</c:v>
                </c:pt>
                <c:pt idx="30">
                  <c:v>1.8703125000000016</c:v>
                </c:pt>
                <c:pt idx="31">
                  <c:v>1.902708333333335</c:v>
                </c:pt>
                <c:pt idx="32">
                  <c:v>1.9351041666666684</c:v>
                </c:pt>
                <c:pt idx="33">
                  <c:v>1.9675000000000018</c:v>
                </c:pt>
                <c:pt idx="34">
                  <c:v>1.9998958333333352</c:v>
                </c:pt>
                <c:pt idx="35">
                  <c:v>2.0322916666666684</c:v>
                </c:pt>
                <c:pt idx="36">
                  <c:v>2.0646875000000016</c:v>
                </c:pt>
                <c:pt idx="37">
                  <c:v>2.0970833333333347</c:v>
                </c:pt>
                <c:pt idx="38">
                  <c:v>2.1294791666666679</c:v>
                </c:pt>
                <c:pt idx="39">
                  <c:v>2.1618750000000011</c:v>
                </c:pt>
                <c:pt idx="40">
                  <c:v>2.1942708333333343</c:v>
                </c:pt>
                <c:pt idx="41">
                  <c:v>2.2266666666666675</c:v>
                </c:pt>
                <c:pt idx="42">
                  <c:v>2.2914583333333343</c:v>
                </c:pt>
                <c:pt idx="43">
                  <c:v>2.453437500000001</c:v>
                </c:pt>
                <c:pt idx="44">
                  <c:v>2.6154166666666678</c:v>
                </c:pt>
                <c:pt idx="45">
                  <c:v>2.8097916666666678</c:v>
                </c:pt>
                <c:pt idx="46">
                  <c:v>3.0041666666666678</c:v>
                </c:pt>
                <c:pt idx="47">
                  <c:v>3.2309375000000009</c:v>
                </c:pt>
                <c:pt idx="48">
                  <c:v>3.3929166666666677</c:v>
                </c:pt>
                <c:pt idx="49">
                  <c:v>3.5225000000000009</c:v>
                </c:pt>
                <c:pt idx="50">
                  <c:v>3.7168750000000008</c:v>
                </c:pt>
                <c:pt idx="51">
                  <c:v>3.8788541666666676</c:v>
                </c:pt>
                <c:pt idx="52">
                  <c:v>4.0732291666666676</c:v>
                </c:pt>
                <c:pt idx="53">
                  <c:v>4.3000000000000007</c:v>
                </c:pt>
              </c:numCache>
            </c:numRef>
          </c:xVal>
          <c:yVal>
            <c:numRef>
              <c:f>'MAF Rescale'!$J$3:$J$56</c:f>
              <c:numCache>
                <c:formatCode>General</c:formatCode>
                <c:ptCount val="54"/>
                <c:pt idx="0">
                  <c:v>0.85034209490000001</c:v>
                </c:pt>
                <c:pt idx="1">
                  <c:v>0.9712112377576001</c:v>
                </c:pt>
                <c:pt idx="2">
                  <c:v>1.1021002530925332</c:v>
                </c:pt>
                <c:pt idx="3">
                  <c:v>1.2405021848647992</c:v>
                </c:pt>
                <c:pt idx="4">
                  <c:v>1.3865332021898653</c:v>
                </c:pt>
                <c:pt idx="5">
                  <c:v>1.5421245225453331</c:v>
                </c:pt>
                <c:pt idx="6">
                  <c:v>1.7107476625743998</c:v>
                </c:pt>
                <c:pt idx="7">
                  <c:v>1.8967661050418663</c:v>
                </c:pt>
                <c:pt idx="8">
                  <c:v>2.0949785181488014</c:v>
                </c:pt>
                <c:pt idx="9">
                  <c:v>2.3045214595648007</c:v>
                </c:pt>
                <c:pt idx="10">
                  <c:v>2.5244257227813343</c:v>
                </c:pt>
                <c:pt idx="11">
                  <c:v>2.7540872809322687</c:v>
                </c:pt>
                <c:pt idx="12">
                  <c:v>2.9951176986352026</c:v>
                </c:pt>
                <c:pt idx="13">
                  <c:v>3.2552404028658701</c:v>
                </c:pt>
                <c:pt idx="14">
                  <c:v>3.540818225842937</c:v>
                </c:pt>
                <c:pt idx="15">
                  <c:v>3.856899833668006</c:v>
                </c:pt>
                <c:pt idx="16">
                  <c:v>4.1947937151813406</c:v>
                </c:pt>
                <c:pt idx="17">
                  <c:v>4.5409041137752073</c:v>
                </c:pt>
                <c:pt idx="18">
                  <c:v>4.9091405754208086</c:v>
                </c:pt>
                <c:pt idx="19">
                  <c:v>5.3057534917245448</c:v>
                </c:pt>
                <c:pt idx="20">
                  <c:v>5.708058834085346</c:v>
                </c:pt>
                <c:pt idx="21">
                  <c:v>6.1404831275976157</c:v>
                </c:pt>
                <c:pt idx="22">
                  <c:v>6.6103733024424187</c:v>
                </c:pt>
                <c:pt idx="23">
                  <c:v>7.1021612561194871</c:v>
                </c:pt>
                <c:pt idx="24">
                  <c:v>7.6042539634464212</c:v>
                </c:pt>
                <c:pt idx="25">
                  <c:v>8.1542973200400226</c:v>
                </c:pt>
                <c:pt idx="26">
                  <c:v>8.7254862543850926</c:v>
                </c:pt>
                <c:pt idx="27">
                  <c:v>9.3135549469128236</c:v>
                </c:pt>
                <c:pt idx="28">
                  <c:v>9.9198476867677634</c:v>
                </c:pt>
                <c:pt idx="29">
                  <c:v>10.548114540099768</c:v>
                </c:pt>
                <c:pt idx="30">
                  <c:v>11.207857742348033</c:v>
                </c:pt>
                <c:pt idx="31">
                  <c:v>11.893022122681643</c:v>
                </c:pt>
                <c:pt idx="32">
                  <c:v>12.597818829829102</c:v>
                </c:pt>
                <c:pt idx="33">
                  <c:v>13.323493057229637</c:v>
                </c:pt>
                <c:pt idx="34">
                  <c:v>14.073396113038712</c:v>
                </c:pt>
                <c:pt idx="35">
                  <c:v>14.851483764632043</c:v>
                </c:pt>
                <c:pt idx="36">
                  <c:v>15.665495513947235</c:v>
                </c:pt>
                <c:pt idx="37">
                  <c:v>16.50477877298777</c:v>
                </c:pt>
                <c:pt idx="38">
                  <c:v>17.362237487801366</c:v>
                </c:pt>
                <c:pt idx="39">
                  <c:v>18.238069381733631</c:v>
                </c:pt>
                <c:pt idx="40">
                  <c:v>19.135339558908022</c:v>
                </c:pt>
                <c:pt idx="41">
                  <c:v>20.057764083854153</c:v>
                </c:pt>
                <c:pt idx="42">
                  <c:v>22.009424128225362</c:v>
                </c:pt>
                <c:pt idx="43">
                  <c:v>27.402897415172831</c:v>
                </c:pt>
                <c:pt idx="44">
                  <c:v>33.773515120450867</c:v>
                </c:pt>
                <c:pt idx="45">
                  <c:v>42.645995298280369</c:v>
                </c:pt>
                <c:pt idx="46">
                  <c:v>52.947150997601852</c:v>
                </c:pt>
                <c:pt idx="47">
                  <c:v>66.605648335773651</c:v>
                </c:pt>
                <c:pt idx="48">
                  <c:v>77.641987074084341</c:v>
                </c:pt>
                <c:pt idx="49">
                  <c:v>87.781861310679346</c:v>
                </c:pt>
                <c:pt idx="50">
                  <c:v>104.10089575200209</c:v>
                </c:pt>
                <c:pt idx="51">
                  <c:v>119.76111751304131</c:v>
                </c:pt>
                <c:pt idx="52">
                  <c:v>140.53005091011141</c:v>
                </c:pt>
                <c:pt idx="53">
                  <c:v>168.00736401364804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51552"/>
        <c:axId val="46153088"/>
      </c:scatterChart>
      <c:valAx>
        <c:axId val="46151552"/>
        <c:scaling>
          <c:orientation val="minMax"/>
          <c:max val="5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crossAx val="46153088"/>
        <c:crosses val="autoZero"/>
        <c:crossBetween val="midCat"/>
      </c:valAx>
      <c:valAx>
        <c:axId val="4615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151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464540827387463"/>
          <c:y val="4.7349218185390451E-2"/>
          <c:w val="0.16412492349274829"/>
          <c:h val="0.1319318616597747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84532308267434E-2"/>
          <c:y val="3.8377796442108723E-2"/>
          <c:w val="0.89022003499562552"/>
          <c:h val="0.88576998599409196"/>
        </c:manualLayout>
      </c:layout>
      <c:scatterChart>
        <c:scatterStyle val="smoothMarker"/>
        <c:varyColors val="0"/>
        <c:ser>
          <c:idx val="0"/>
          <c:order val="0"/>
          <c:tx>
            <c:v>Original</c:v>
          </c:tx>
          <c:marker>
            <c:symbol val="none"/>
          </c:marker>
          <c:xVal>
            <c:numRef>
              <c:f>'MAF Rescale - Romraider'!$B$3:$B$56</c:f>
              <c:numCache>
                <c:formatCode>General</c:formatCode>
                <c:ptCount val="54"/>
                <c:pt idx="0">
                  <c:v>0.9</c:v>
                </c:pt>
                <c:pt idx="1">
                  <c:v>0.94</c:v>
                </c:pt>
                <c:pt idx="2">
                  <c:v>0.98</c:v>
                </c:pt>
                <c:pt idx="3">
                  <c:v>1.02</c:v>
                </c:pt>
                <c:pt idx="4">
                  <c:v>1.05</c:v>
                </c:pt>
                <c:pt idx="5">
                  <c:v>1.0900000000000001</c:v>
                </c:pt>
                <c:pt idx="6">
                  <c:v>1.1399999999999999</c:v>
                </c:pt>
                <c:pt idx="7">
                  <c:v>1.17</c:v>
                </c:pt>
                <c:pt idx="8">
                  <c:v>1.21</c:v>
                </c:pt>
                <c:pt idx="9">
                  <c:v>1.25</c:v>
                </c:pt>
                <c:pt idx="10">
                  <c:v>1.29</c:v>
                </c:pt>
                <c:pt idx="11">
                  <c:v>1.33</c:v>
                </c:pt>
                <c:pt idx="12">
                  <c:v>1.37</c:v>
                </c:pt>
                <c:pt idx="13">
                  <c:v>1.41</c:v>
                </c:pt>
                <c:pt idx="14">
                  <c:v>1.45</c:v>
                </c:pt>
                <c:pt idx="15">
                  <c:v>1.48</c:v>
                </c:pt>
                <c:pt idx="16">
                  <c:v>1.52</c:v>
                </c:pt>
                <c:pt idx="17">
                  <c:v>1.56</c:v>
                </c:pt>
                <c:pt idx="18">
                  <c:v>1.6</c:v>
                </c:pt>
                <c:pt idx="19">
                  <c:v>1.64</c:v>
                </c:pt>
                <c:pt idx="20">
                  <c:v>1.68</c:v>
                </c:pt>
                <c:pt idx="21">
                  <c:v>1.72</c:v>
                </c:pt>
                <c:pt idx="22">
                  <c:v>1.76</c:v>
                </c:pt>
                <c:pt idx="23">
                  <c:v>1.8</c:v>
                </c:pt>
                <c:pt idx="24">
                  <c:v>1.84</c:v>
                </c:pt>
                <c:pt idx="25">
                  <c:v>1.88</c:v>
                </c:pt>
                <c:pt idx="26">
                  <c:v>1.91</c:v>
                </c:pt>
                <c:pt idx="27">
                  <c:v>1.95</c:v>
                </c:pt>
                <c:pt idx="28">
                  <c:v>1.99</c:v>
                </c:pt>
                <c:pt idx="29">
                  <c:v>2.0299999999999998</c:v>
                </c:pt>
                <c:pt idx="30">
                  <c:v>2.0699999999999998</c:v>
                </c:pt>
                <c:pt idx="31">
                  <c:v>2.11</c:v>
                </c:pt>
                <c:pt idx="32">
                  <c:v>2.15</c:v>
                </c:pt>
                <c:pt idx="33">
                  <c:v>2.19</c:v>
                </c:pt>
                <c:pt idx="34">
                  <c:v>2.23</c:v>
                </c:pt>
                <c:pt idx="35">
                  <c:v>2.27</c:v>
                </c:pt>
                <c:pt idx="36">
                  <c:v>2.2999999999999998</c:v>
                </c:pt>
                <c:pt idx="37">
                  <c:v>2.34</c:v>
                </c:pt>
                <c:pt idx="38">
                  <c:v>2.38</c:v>
                </c:pt>
                <c:pt idx="39">
                  <c:v>2.42</c:v>
                </c:pt>
                <c:pt idx="40">
                  <c:v>2.46</c:v>
                </c:pt>
                <c:pt idx="41">
                  <c:v>2.5</c:v>
                </c:pt>
                <c:pt idx="42">
                  <c:v>2.58</c:v>
                </c:pt>
                <c:pt idx="43">
                  <c:v>2.77</c:v>
                </c:pt>
                <c:pt idx="44">
                  <c:v>2.97</c:v>
                </c:pt>
                <c:pt idx="45">
                  <c:v>3.2</c:v>
                </c:pt>
                <c:pt idx="46">
                  <c:v>3.44</c:v>
                </c:pt>
                <c:pt idx="47">
                  <c:v>3.71</c:v>
                </c:pt>
                <c:pt idx="48">
                  <c:v>3.91</c:v>
                </c:pt>
                <c:pt idx="49">
                  <c:v>4.0599999999999996</c:v>
                </c:pt>
                <c:pt idx="50">
                  <c:v>4.3</c:v>
                </c:pt>
                <c:pt idx="51">
                  <c:v>4.49</c:v>
                </c:pt>
                <c:pt idx="52">
                  <c:v>4.7300000000000004</c:v>
                </c:pt>
                <c:pt idx="53">
                  <c:v>5</c:v>
                </c:pt>
              </c:numCache>
            </c:numRef>
          </c:xVal>
          <c:yVal>
            <c:numRef>
              <c:f>'MAF Rescale - Romraider'!$C$3:$C$56</c:f>
              <c:numCache>
                <c:formatCode>General</c:formatCode>
                <c:ptCount val="54"/>
                <c:pt idx="0">
                  <c:v>0.85</c:v>
                </c:pt>
                <c:pt idx="1">
                  <c:v>1</c:v>
                </c:pt>
                <c:pt idx="2">
                  <c:v>1.1599999999999999</c:v>
                </c:pt>
                <c:pt idx="3">
                  <c:v>1.43</c:v>
                </c:pt>
                <c:pt idx="4">
                  <c:v>1.59</c:v>
                </c:pt>
                <c:pt idx="5">
                  <c:v>1.82</c:v>
                </c:pt>
                <c:pt idx="6">
                  <c:v>2.02</c:v>
                </c:pt>
                <c:pt idx="7">
                  <c:v>2.29</c:v>
                </c:pt>
                <c:pt idx="8">
                  <c:v>2.57</c:v>
                </c:pt>
                <c:pt idx="9">
                  <c:v>2.87</c:v>
                </c:pt>
                <c:pt idx="10">
                  <c:v>3.12</c:v>
                </c:pt>
                <c:pt idx="11">
                  <c:v>3.43</c:v>
                </c:pt>
                <c:pt idx="12">
                  <c:v>3.79</c:v>
                </c:pt>
                <c:pt idx="13">
                  <c:v>4.22</c:v>
                </c:pt>
                <c:pt idx="14">
                  <c:v>4.62</c:v>
                </c:pt>
                <c:pt idx="15">
                  <c:v>5.0199999999999996</c:v>
                </c:pt>
                <c:pt idx="16">
                  <c:v>5.48</c:v>
                </c:pt>
                <c:pt idx="17">
                  <c:v>6.02</c:v>
                </c:pt>
                <c:pt idx="18">
                  <c:v>6.57</c:v>
                </c:pt>
                <c:pt idx="19">
                  <c:v>7.21</c:v>
                </c:pt>
                <c:pt idx="20">
                  <c:v>7.76</c:v>
                </c:pt>
                <c:pt idx="21">
                  <c:v>8.51</c:v>
                </c:pt>
                <c:pt idx="22">
                  <c:v>9.26</c:v>
                </c:pt>
                <c:pt idx="23">
                  <c:v>9.9700000000000006</c:v>
                </c:pt>
                <c:pt idx="24">
                  <c:v>10.73</c:v>
                </c:pt>
                <c:pt idx="25">
                  <c:v>11.53</c:v>
                </c:pt>
                <c:pt idx="26">
                  <c:v>12.62</c:v>
                </c:pt>
                <c:pt idx="27">
                  <c:v>13.48</c:v>
                </c:pt>
                <c:pt idx="28">
                  <c:v>14.31</c:v>
                </c:pt>
                <c:pt idx="29">
                  <c:v>15.27</c:v>
                </c:pt>
                <c:pt idx="30">
                  <c:v>16.28</c:v>
                </c:pt>
                <c:pt idx="31">
                  <c:v>17.329999999999998</c:v>
                </c:pt>
                <c:pt idx="32">
                  <c:v>18.41</c:v>
                </c:pt>
                <c:pt idx="33">
                  <c:v>19.510000000000002</c:v>
                </c:pt>
                <c:pt idx="34">
                  <c:v>20.66</c:v>
                </c:pt>
                <c:pt idx="35">
                  <c:v>21.85</c:v>
                </c:pt>
                <c:pt idx="36">
                  <c:v>23.09</c:v>
                </c:pt>
                <c:pt idx="37">
                  <c:v>24.51</c:v>
                </c:pt>
                <c:pt idx="38">
                  <c:v>26.09</c:v>
                </c:pt>
                <c:pt idx="39">
                  <c:v>27.62</c:v>
                </c:pt>
                <c:pt idx="40">
                  <c:v>29.09</c:v>
                </c:pt>
                <c:pt idx="41">
                  <c:v>30.95</c:v>
                </c:pt>
                <c:pt idx="42">
                  <c:v>34.56</c:v>
                </c:pt>
                <c:pt idx="43">
                  <c:v>43.67</c:v>
                </c:pt>
                <c:pt idx="44">
                  <c:v>53.83</c:v>
                </c:pt>
                <c:pt idx="45">
                  <c:v>70.209999999999994</c:v>
                </c:pt>
                <c:pt idx="46">
                  <c:v>87.74</c:v>
                </c:pt>
                <c:pt idx="47">
                  <c:v>112.57</c:v>
                </c:pt>
                <c:pt idx="48">
                  <c:v>134.75</c:v>
                </c:pt>
                <c:pt idx="49">
                  <c:v>153.59</c:v>
                </c:pt>
                <c:pt idx="50">
                  <c:v>183.68</c:v>
                </c:pt>
                <c:pt idx="51">
                  <c:v>213.71</c:v>
                </c:pt>
                <c:pt idx="52">
                  <c:v>254.12</c:v>
                </c:pt>
                <c:pt idx="53">
                  <c:v>314.87</c:v>
                </c:pt>
              </c:numCache>
            </c:numRef>
          </c:yVal>
          <c:smooth val="1"/>
        </c:ser>
        <c:ser>
          <c:idx val="1"/>
          <c:order val="1"/>
          <c:tx>
            <c:v>New</c:v>
          </c:tx>
          <c:marker>
            <c:symbol val="none"/>
          </c:marker>
          <c:xVal>
            <c:numRef>
              <c:f>'MAF Rescale - Romraider'!$I$3:$I$56</c:f>
              <c:numCache>
                <c:formatCode>General</c:formatCode>
                <c:ptCount val="54"/>
                <c:pt idx="0" formatCode="0.00">
                  <c:v>0.9</c:v>
                </c:pt>
                <c:pt idx="1">
                  <c:v>0.93268292682926823</c:v>
                </c:pt>
                <c:pt idx="2">
                  <c:v>0.96536585365853655</c:v>
                </c:pt>
                <c:pt idx="3">
                  <c:v>0.99804878048780488</c:v>
                </c:pt>
                <c:pt idx="4">
                  <c:v>1.0225609756097562</c:v>
                </c:pt>
                <c:pt idx="5">
                  <c:v>1.0552439024390246</c:v>
                </c:pt>
                <c:pt idx="6">
                  <c:v>1.0960975609756098</c:v>
                </c:pt>
                <c:pt idx="7">
                  <c:v>1.1206097560975612</c:v>
                </c:pt>
                <c:pt idx="8">
                  <c:v>1.1532926829268295</c:v>
                </c:pt>
                <c:pt idx="9">
                  <c:v>1.1859756097560978</c:v>
                </c:pt>
                <c:pt idx="10">
                  <c:v>1.2186585365853662</c:v>
                </c:pt>
                <c:pt idx="11">
                  <c:v>1.2513414634146345</c:v>
                </c:pt>
                <c:pt idx="12">
                  <c:v>1.2840243902439028</c:v>
                </c:pt>
                <c:pt idx="13">
                  <c:v>1.3167073170731709</c:v>
                </c:pt>
                <c:pt idx="14">
                  <c:v>1.3493902439024392</c:v>
                </c:pt>
                <c:pt idx="15">
                  <c:v>1.3739024390243906</c:v>
                </c:pt>
                <c:pt idx="16">
                  <c:v>1.4065853658536589</c:v>
                </c:pt>
                <c:pt idx="17">
                  <c:v>1.4392682926829272</c:v>
                </c:pt>
                <c:pt idx="18">
                  <c:v>1.4719512195121955</c:v>
                </c:pt>
                <c:pt idx="19">
                  <c:v>1.5046341463414636</c:v>
                </c:pt>
                <c:pt idx="20">
                  <c:v>1.537317073170732</c:v>
                </c:pt>
                <c:pt idx="21">
                  <c:v>1.5700000000000003</c:v>
                </c:pt>
                <c:pt idx="22">
                  <c:v>1.6026829268292686</c:v>
                </c:pt>
                <c:pt idx="23">
                  <c:v>1.6353658536585369</c:v>
                </c:pt>
                <c:pt idx="24">
                  <c:v>1.6680487804878052</c:v>
                </c:pt>
                <c:pt idx="25">
                  <c:v>1.7007317073170733</c:v>
                </c:pt>
                <c:pt idx="26">
                  <c:v>1.7252439024390247</c:v>
                </c:pt>
                <c:pt idx="27">
                  <c:v>1.757926829268293</c:v>
                </c:pt>
                <c:pt idx="28">
                  <c:v>1.7906097560975613</c:v>
                </c:pt>
                <c:pt idx="29">
                  <c:v>1.8232926829268294</c:v>
                </c:pt>
                <c:pt idx="30">
                  <c:v>1.8559756097560978</c:v>
                </c:pt>
                <c:pt idx="31">
                  <c:v>1.8886585365853661</c:v>
                </c:pt>
                <c:pt idx="32">
                  <c:v>1.9213414634146344</c:v>
                </c:pt>
                <c:pt idx="33">
                  <c:v>1.9540243902439027</c:v>
                </c:pt>
                <c:pt idx="34">
                  <c:v>1.9867073170731711</c:v>
                </c:pt>
                <c:pt idx="35">
                  <c:v>2.0193902439024392</c:v>
                </c:pt>
                <c:pt idx="36">
                  <c:v>2.0439024390243903</c:v>
                </c:pt>
                <c:pt idx="37">
                  <c:v>2.0765853658536586</c:v>
                </c:pt>
                <c:pt idx="38">
                  <c:v>2.1092682926829269</c:v>
                </c:pt>
                <c:pt idx="39">
                  <c:v>2.1419512195121952</c:v>
                </c:pt>
                <c:pt idx="40">
                  <c:v>2.1746341463414636</c:v>
                </c:pt>
                <c:pt idx="41">
                  <c:v>2.2073170731707319</c:v>
                </c:pt>
                <c:pt idx="42">
                  <c:v>2.2726829268292685</c:v>
                </c:pt>
                <c:pt idx="43">
                  <c:v>2.427926829268293</c:v>
                </c:pt>
                <c:pt idx="44">
                  <c:v>2.5913414634146346</c:v>
                </c:pt>
                <c:pt idx="45">
                  <c:v>2.7792682926829273</c:v>
                </c:pt>
                <c:pt idx="46">
                  <c:v>2.9753658536585368</c:v>
                </c:pt>
                <c:pt idx="47">
                  <c:v>3.1959756097560978</c:v>
                </c:pt>
                <c:pt idx="48">
                  <c:v>3.3593902439024395</c:v>
                </c:pt>
                <c:pt idx="49">
                  <c:v>3.4819512195121951</c:v>
                </c:pt>
                <c:pt idx="50">
                  <c:v>3.678048780487805</c:v>
                </c:pt>
                <c:pt idx="51">
                  <c:v>3.8332926829268299</c:v>
                </c:pt>
                <c:pt idx="52">
                  <c:v>4.0293902439024398</c:v>
                </c:pt>
                <c:pt idx="53">
                  <c:v>4.2500000000000009</c:v>
                </c:pt>
              </c:numCache>
            </c:numRef>
          </c:xVal>
          <c:yVal>
            <c:numRef>
              <c:f>'MAF Rescale - Romraider'!$J$3:$J$56</c:f>
              <c:numCache>
                <c:formatCode>General</c:formatCode>
                <c:ptCount val="54"/>
                <c:pt idx="0">
                  <c:v>0.85</c:v>
                </c:pt>
                <c:pt idx="1">
                  <c:v>0.97256097560975618</c:v>
                </c:pt>
                <c:pt idx="2">
                  <c:v>1.1014634146341464</c:v>
                </c:pt>
                <c:pt idx="3">
                  <c:v>1.2818292682926833</c:v>
                </c:pt>
                <c:pt idx="4">
                  <c:v>1.4436585365853656</c:v>
                </c:pt>
                <c:pt idx="5">
                  <c:v>1.6201524390243911</c:v>
                </c:pt>
                <c:pt idx="6">
                  <c:v>1.8443902439024393</c:v>
                </c:pt>
                <c:pt idx="7">
                  <c:v>1.9424390243902447</c:v>
                </c:pt>
                <c:pt idx="8">
                  <c:v>2.1396341463414661</c:v>
                </c:pt>
                <c:pt idx="9">
                  <c:v>2.4018292682926852</c:v>
                </c:pt>
                <c:pt idx="10">
                  <c:v>2.6349390243902464</c:v>
                </c:pt>
                <c:pt idx="11">
                  <c:v>2.8783841463414648</c:v>
                </c:pt>
                <c:pt idx="12">
                  <c:v>3.0826524390243915</c:v>
                </c:pt>
                <c:pt idx="13">
                  <c:v>3.3269817073170742</c:v>
                </c:pt>
                <c:pt idx="14">
                  <c:v>3.6045121951219521</c:v>
                </c:pt>
                <c:pt idx="15">
                  <c:v>3.8319512195121952</c:v>
                </c:pt>
                <c:pt idx="16">
                  <c:v>4.1832926829268313</c:v>
                </c:pt>
                <c:pt idx="17">
                  <c:v>4.5126829268292727</c:v>
                </c:pt>
                <c:pt idx="18">
                  <c:v>4.9126829268292767</c:v>
                </c:pt>
                <c:pt idx="19">
                  <c:v>5.3032926829268341</c:v>
                </c:pt>
                <c:pt idx="20">
                  <c:v>5.713780487804879</c:v>
                </c:pt>
                <c:pt idx="21">
                  <c:v>6.1575000000000042</c:v>
                </c:pt>
                <c:pt idx="22">
                  <c:v>6.6129268292682966</c:v>
                </c:pt>
                <c:pt idx="23">
                  <c:v>7.1358536585365897</c:v>
                </c:pt>
                <c:pt idx="24">
                  <c:v>7.5956707317073224</c:v>
                </c:pt>
                <c:pt idx="25">
                  <c:v>8.1487195121951288</c:v>
                </c:pt>
                <c:pt idx="26">
                  <c:v>8.6083231707317083</c:v>
                </c:pt>
                <c:pt idx="27">
                  <c:v>9.2211280487804927</c:v>
                </c:pt>
                <c:pt idx="28">
                  <c:v>9.8033231707317157</c:v>
                </c:pt>
                <c:pt idx="29">
                  <c:v>10.412560975609757</c:v>
                </c:pt>
                <c:pt idx="30">
                  <c:v>11.049512195121959</c:v>
                </c:pt>
                <c:pt idx="31">
                  <c:v>11.844593495934973</c:v>
                </c:pt>
                <c:pt idx="32">
                  <c:v>12.863841463414641</c:v>
                </c:pt>
                <c:pt idx="33">
                  <c:v>13.563506097560985</c:v>
                </c:pt>
                <c:pt idx="34">
                  <c:v>14.241676829268304</c:v>
                </c:pt>
                <c:pt idx="35">
                  <c:v>15.015365853658544</c:v>
                </c:pt>
                <c:pt idx="36">
                  <c:v>15.621036585365857</c:v>
                </c:pt>
                <c:pt idx="37">
                  <c:v>16.452865853658544</c:v>
                </c:pt>
                <c:pt idx="38">
                  <c:v>17.310792682926831</c:v>
                </c:pt>
                <c:pt idx="39">
                  <c:v>18.192682926829271</c:v>
                </c:pt>
                <c:pt idx="40">
                  <c:v>19.087439024390257</c:v>
                </c:pt>
                <c:pt idx="41">
                  <c:v>20.007865853658544</c:v>
                </c:pt>
                <c:pt idx="42">
                  <c:v>21.960894308943082</c:v>
                </c:pt>
                <c:pt idx="43">
                  <c:v>27.911310975609766</c:v>
                </c:pt>
                <c:pt idx="44">
                  <c:v>35.103793324775381</c:v>
                </c:pt>
                <c:pt idx="45">
                  <c:v>44.140829268292691</c:v>
                </c:pt>
                <c:pt idx="46">
                  <c:v>54.21214209968187</c:v>
                </c:pt>
                <c:pt idx="47">
                  <c:v>69.923393425238601</c:v>
                </c:pt>
                <c:pt idx="48">
                  <c:v>81.852129065040657</c:v>
                </c:pt>
                <c:pt idx="49">
                  <c:v>91.597958446251113</c:v>
                </c:pt>
                <c:pt idx="50">
                  <c:v>109.63167118337847</c:v>
                </c:pt>
                <c:pt idx="51">
                  <c:v>126.24315853658538</c:v>
                </c:pt>
                <c:pt idx="52">
                  <c:v>149.74541463414647</c:v>
                </c:pt>
                <c:pt idx="53">
                  <c:v>177.41125000000011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10464"/>
        <c:axId val="46512000"/>
      </c:scatterChart>
      <c:valAx>
        <c:axId val="46510464"/>
        <c:scaling>
          <c:orientation val="minMax"/>
          <c:max val="5"/>
          <c:min val="0.5"/>
        </c:scaling>
        <c:delete val="0"/>
        <c:axPos val="b"/>
        <c:numFmt formatCode="General" sourceLinked="1"/>
        <c:majorTickMark val="out"/>
        <c:minorTickMark val="none"/>
        <c:tickLblPos val="nextTo"/>
        <c:crossAx val="46512000"/>
        <c:crosses val="autoZero"/>
        <c:crossBetween val="midCat"/>
      </c:valAx>
      <c:valAx>
        <c:axId val="4651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510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6464540827387463"/>
          <c:y val="4.7349218185390451E-2"/>
          <c:w val="0.1744368587214532"/>
          <c:h val="0.13193186165977477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MAF Scale</a:t>
            </a:r>
          </a:p>
        </c:rich>
      </c:tx>
      <c:layout>
        <c:manualLayout>
          <c:xMode val="edge"/>
          <c:yMode val="edge"/>
          <c:x val="0.43900845730443205"/>
          <c:y val="3.632184010318834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4.2464167542204619E-2"/>
          <c:y val="2.2403552485694502E-2"/>
          <c:w val="0.93653872507831393"/>
          <c:h val="0.92704521671872375"/>
        </c:manualLayout>
      </c:layout>
      <c:scatterChart>
        <c:scatterStyle val="smoothMarker"/>
        <c:varyColors val="0"/>
        <c:ser>
          <c:idx val="5"/>
          <c:order val="0"/>
          <c:tx>
            <c:strRef>
              <c:f>'Scale Adjust'!$Q$1:$R$1</c:f>
              <c:strCache>
                <c:ptCount val="1"/>
                <c:pt idx="0">
                  <c:v>Smoothing 5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Adjust'!$R$3:$R$56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'Scale Adjust'!$O$1:$P$1</c:f>
              <c:strCache>
                <c:ptCount val="1"/>
                <c:pt idx="0">
                  <c:v>Smoothing 4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Adjust'!$P$3:$P$56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'Scale Adjust'!$M$1:$N$1</c:f>
              <c:strCache>
                <c:ptCount val="1"/>
                <c:pt idx="0">
                  <c:v>Smoothing 3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Adjust'!$N$3:$N$56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'Scale Adjust'!$K$1:$L$1</c:f>
              <c:strCache>
                <c:ptCount val="1"/>
                <c:pt idx="0">
                  <c:v>Smoothing 2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Adjust'!$L$3:$L$56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ser>
          <c:idx val="1"/>
          <c:order val="4"/>
          <c:tx>
            <c:strRef>
              <c:f>'Scale Adjust'!$I$1:$J$1</c:f>
              <c:strCache>
                <c:ptCount val="1"/>
                <c:pt idx="0">
                  <c:v>Smoothing 1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Adjust'!$J$3:$J$56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ser>
          <c:idx val="0"/>
          <c:order val="5"/>
          <c:tx>
            <c:strRef>
              <c:f>'Scale Adjust'!$F$1:$H$1</c:f>
              <c:strCache>
                <c:ptCount val="1"/>
                <c:pt idx="0">
                  <c:v>Your Scale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Adjust'!$G$3:$G$56</c:f>
              <c:numCache>
                <c:formatCode>General</c:formatCode>
                <c:ptCount val="54"/>
                <c:pt idx="0">
                  <c:v>0.85034209490000023</c:v>
                </c:pt>
                <c:pt idx="1">
                  <c:v>1.2425545454</c:v>
                </c:pt>
                <c:pt idx="2">
                  <c:v>1.7156274318999998</c:v>
                </c:pt>
                <c:pt idx="3">
                  <c:v>1.9405512810000003</c:v>
                </c:pt>
                <c:pt idx="4">
                  <c:v>2.1838715076000002</c:v>
                </c:pt>
                <c:pt idx="5">
                  <c:v>2.4438929557999991</c:v>
                </c:pt>
                <c:pt idx="6">
                  <c:v>2.7184364796000002</c:v>
                </c:pt>
                <c:pt idx="7">
                  <c:v>3.0090680121999993</c:v>
                </c:pt>
                <c:pt idx="8">
                  <c:v>3.3241350650999983</c:v>
                </c:pt>
                <c:pt idx="9">
                  <c:v>3.6789655685000007</c:v>
                </c:pt>
                <c:pt idx="10">
                  <c:v>4.0833616257000003</c:v>
                </c:pt>
                <c:pt idx="11">
                  <c:v>4.4970946312000013</c:v>
                </c:pt>
                <c:pt idx="12">
                  <c:v>4.9411096573000002</c:v>
                </c:pt>
                <c:pt idx="13">
                  <c:v>5.422593593600002</c:v>
                </c:pt>
                <c:pt idx="14">
                  <c:v>5.9091820717000019</c:v>
                </c:pt>
                <c:pt idx="15">
                  <c:v>6.465194225300003</c:v>
                </c:pt>
                <c:pt idx="16">
                  <c:v>7.0569567680000027</c:v>
                </c:pt>
                <c:pt idx="17">
                  <c:v>7.6623740196000014</c:v>
                </c:pt>
                <c:pt idx="18">
                  <c:v>8.3331785202000006</c:v>
                </c:pt>
                <c:pt idx="19">
                  <c:v>9.0304079056000006</c:v>
                </c:pt>
                <c:pt idx="20">
                  <c:v>9.7527217865000004</c:v>
                </c:pt>
                <c:pt idx="21">
                  <c:v>10.507808685300006</c:v>
                </c:pt>
                <c:pt idx="22">
                  <c:v>11.303318977400004</c:v>
                </c:pt>
                <c:pt idx="23">
                  <c:v>12.134667396499999</c:v>
                </c:pt>
                <c:pt idx="24">
                  <c:v>12.994478225699996</c:v>
                </c:pt>
                <c:pt idx="25">
                  <c:v>13.888540267899998</c:v>
                </c:pt>
                <c:pt idx="26">
                  <c:v>14.825309753399999</c:v>
                </c:pt>
                <c:pt idx="27">
                  <c:v>15.806835174600003</c:v>
                </c:pt>
                <c:pt idx="28">
                  <c:v>16.825235366800001</c:v>
                </c:pt>
                <c:pt idx="29">
                  <c:v>17.868633270300002</c:v>
                </c:pt>
                <c:pt idx="30">
                  <c:v>18.942575454699998</c:v>
                </c:pt>
                <c:pt idx="31">
                  <c:v>20.054676055900003</c:v>
                </c:pt>
                <c:pt idx="32">
                  <c:v>21.212686538699998</c:v>
                </c:pt>
                <c:pt idx="33">
                  <c:v>22.417430877699992</c:v>
                </c:pt>
                <c:pt idx="34">
                  <c:v>23.665803909299996</c:v>
                </c:pt>
                <c:pt idx="35">
                  <c:v>24.955095291099994</c:v>
                </c:pt>
                <c:pt idx="36">
                  <c:v>26.287637710599995</c:v>
                </c:pt>
                <c:pt idx="37">
                  <c:v>27.667909622200007</c:v>
                </c:pt>
                <c:pt idx="38">
                  <c:v>29.098266601599988</c:v>
                </c:pt>
                <c:pt idx="39">
                  <c:v>31.215324401869992</c:v>
                </c:pt>
                <c:pt idx="40">
                  <c:v>33.506054077155994</c:v>
                </c:pt>
                <c:pt idx="41">
                  <c:v>38.348021240251995</c:v>
                </c:pt>
                <c:pt idx="42">
                  <c:v>43.592557830832007</c:v>
                </c:pt>
                <c:pt idx="43">
                  <c:v>49.239663848896001</c:v>
                </c:pt>
                <c:pt idx="44">
                  <c:v>55.472302754733334</c:v>
                </c:pt>
                <c:pt idx="45">
                  <c:v>61.939154815680013</c:v>
                </c:pt>
                <c:pt idx="46">
                  <c:v>70.832104746489989</c:v>
                </c:pt>
                <c:pt idx="47">
                  <c:v>80.147342427539996</c:v>
                </c:pt>
                <c:pt idx="48">
                  <c:v>91.450471060622817</c:v>
                </c:pt>
                <c:pt idx="49">
                  <c:v>102.87407793322285</c:v>
                </c:pt>
                <c:pt idx="50">
                  <c:v>115.98957214358194</c:v>
                </c:pt>
                <c:pt idx="51">
                  <c:v>129.979964447035</c:v>
                </c:pt>
                <c:pt idx="52">
                  <c:v>145.37405573527332</c:v>
                </c:pt>
                <c:pt idx="53">
                  <c:v>161.90918273923995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22080"/>
        <c:axId val="47023616"/>
      </c:scatterChart>
      <c:valAx>
        <c:axId val="47022080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47023616"/>
        <c:crosses val="autoZero"/>
        <c:crossBetween val="midCat"/>
      </c:valAx>
      <c:valAx>
        <c:axId val="4702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702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5.1670005015598194E-2"/>
          <c:y val="0.32394251171085398"/>
          <c:w val="0.11914133605015415"/>
          <c:h val="0.21893489619993473"/>
        </c:manualLayout>
      </c:layout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Difference</a:t>
            </a:r>
          </a:p>
        </c:rich>
      </c:tx>
      <c:layout>
        <c:manualLayout>
          <c:xMode val="edge"/>
          <c:yMode val="edge"/>
          <c:x val="0.43900845730443205"/>
          <c:y val="3.632184010318834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7.4525698365524057E-2"/>
          <c:y val="1.2314152457031073E-2"/>
          <c:w val="0.93653872507831393"/>
          <c:h val="0.92704521671872375"/>
        </c:manualLayout>
      </c:layout>
      <c:scatterChart>
        <c:scatterStyle val="smoothMarker"/>
        <c:varyColors val="0"/>
        <c:ser>
          <c:idx val="5"/>
          <c:order val="0"/>
          <c:tx>
            <c:strRef>
              <c:f>'Scale Adjust'!$Q$1:$R$1</c:f>
              <c:strCache>
                <c:ptCount val="1"/>
                <c:pt idx="0">
                  <c:v>Smoothing 5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Adjust'!$Q$3:$Q$56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ser>
          <c:idx val="4"/>
          <c:order val="1"/>
          <c:tx>
            <c:strRef>
              <c:f>'Scale Adjust'!$O$1:$P$1</c:f>
              <c:strCache>
                <c:ptCount val="1"/>
                <c:pt idx="0">
                  <c:v>Smoothing 4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Adjust'!$O$3:$O$56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'Scale Adjust'!$M$1:$N$1</c:f>
              <c:strCache>
                <c:ptCount val="1"/>
                <c:pt idx="0">
                  <c:v>Smoothing 3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Adjust'!$M$3:$M$56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'Scale Adjust'!$K$1:$L$1</c:f>
              <c:strCache>
                <c:ptCount val="1"/>
                <c:pt idx="0">
                  <c:v>Smoothing 2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Adjust'!$K$3:$K$56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ser>
          <c:idx val="1"/>
          <c:order val="4"/>
          <c:tx>
            <c:strRef>
              <c:f>'Scale Adjust'!$I$1:$J$1</c:f>
              <c:strCache>
                <c:ptCount val="1"/>
                <c:pt idx="0">
                  <c:v>Smoothing 1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Adjust'!$I$3:$I$56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ser>
          <c:idx val="0"/>
          <c:order val="5"/>
          <c:tx>
            <c:strRef>
              <c:f>'Scale Adjust'!$F$1:$H$1</c:f>
              <c:strCache>
                <c:ptCount val="1"/>
                <c:pt idx="0">
                  <c:v>Your Scale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'Scale Adjust'!$F$3:$F$56</c:f>
              <c:numCache>
                <c:formatCode>General</c:formatCode>
                <c:ptCount val="54"/>
                <c:pt idx="0">
                  <c:v>0.8984375</c:v>
                </c:pt>
                <c:pt idx="1">
                  <c:v>0.99609375</c:v>
                </c:pt>
                <c:pt idx="2">
                  <c:v>1.09375</c:v>
                </c:pt>
                <c:pt idx="3">
                  <c:v>1.1328125</c:v>
                </c:pt>
                <c:pt idx="4">
                  <c:v>1.171875</c:v>
                </c:pt>
                <c:pt idx="5">
                  <c:v>1.2109375</c:v>
                </c:pt>
                <c:pt idx="6">
                  <c:v>1.25</c:v>
                </c:pt>
                <c:pt idx="7">
                  <c:v>1.2890625</c:v>
                </c:pt>
                <c:pt idx="8">
                  <c:v>1.328125</c:v>
                </c:pt>
                <c:pt idx="9">
                  <c:v>1.3671875</c:v>
                </c:pt>
                <c:pt idx="10">
                  <c:v>1.40625</c:v>
                </c:pt>
                <c:pt idx="11">
                  <c:v>1.4453125</c:v>
                </c:pt>
                <c:pt idx="12">
                  <c:v>1.484375</c:v>
                </c:pt>
                <c:pt idx="13">
                  <c:v>1.5234375</c:v>
                </c:pt>
                <c:pt idx="14">
                  <c:v>1.5625</c:v>
                </c:pt>
                <c:pt idx="15">
                  <c:v>1.6015625</c:v>
                </c:pt>
                <c:pt idx="16">
                  <c:v>1.640625</c:v>
                </c:pt>
                <c:pt idx="17">
                  <c:v>1.6796875</c:v>
                </c:pt>
                <c:pt idx="18">
                  <c:v>1.71875</c:v>
                </c:pt>
                <c:pt idx="19">
                  <c:v>1.7578125</c:v>
                </c:pt>
                <c:pt idx="20">
                  <c:v>1.796875</c:v>
                </c:pt>
                <c:pt idx="21">
                  <c:v>1.8359375</c:v>
                </c:pt>
                <c:pt idx="22">
                  <c:v>1.875</c:v>
                </c:pt>
                <c:pt idx="23">
                  <c:v>1.9140625</c:v>
                </c:pt>
                <c:pt idx="24">
                  <c:v>1.953125</c:v>
                </c:pt>
                <c:pt idx="25">
                  <c:v>1.9921875</c:v>
                </c:pt>
                <c:pt idx="26">
                  <c:v>2.03125</c:v>
                </c:pt>
                <c:pt idx="27">
                  <c:v>2.0703125</c:v>
                </c:pt>
                <c:pt idx="28">
                  <c:v>2.109375</c:v>
                </c:pt>
                <c:pt idx="29">
                  <c:v>2.1484375</c:v>
                </c:pt>
                <c:pt idx="30">
                  <c:v>2.1875</c:v>
                </c:pt>
                <c:pt idx="31">
                  <c:v>2.2265625</c:v>
                </c:pt>
                <c:pt idx="32">
                  <c:v>2.265625</c:v>
                </c:pt>
                <c:pt idx="33">
                  <c:v>2.3046875</c:v>
                </c:pt>
                <c:pt idx="34">
                  <c:v>2.34375</c:v>
                </c:pt>
                <c:pt idx="35">
                  <c:v>2.3828125</c:v>
                </c:pt>
                <c:pt idx="36">
                  <c:v>2.421875</c:v>
                </c:pt>
                <c:pt idx="37">
                  <c:v>2.4609375</c:v>
                </c:pt>
                <c:pt idx="38">
                  <c:v>2.5</c:v>
                </c:pt>
                <c:pt idx="39">
                  <c:v>2.5546875</c:v>
                </c:pt>
                <c:pt idx="40">
                  <c:v>2.609375</c:v>
                </c:pt>
                <c:pt idx="41">
                  <c:v>2.71875</c:v>
                </c:pt>
                <c:pt idx="42">
                  <c:v>2.828125</c:v>
                </c:pt>
                <c:pt idx="43">
                  <c:v>2.9375</c:v>
                </c:pt>
                <c:pt idx="44">
                  <c:v>3.046875</c:v>
                </c:pt>
                <c:pt idx="45">
                  <c:v>3.15625</c:v>
                </c:pt>
                <c:pt idx="46">
                  <c:v>3.29296875</c:v>
                </c:pt>
                <c:pt idx="47">
                  <c:v>3.4296875</c:v>
                </c:pt>
                <c:pt idx="48">
                  <c:v>3.56640625</c:v>
                </c:pt>
                <c:pt idx="49">
                  <c:v>3.703125</c:v>
                </c:pt>
                <c:pt idx="50">
                  <c:v>3.83984375</c:v>
                </c:pt>
                <c:pt idx="51">
                  <c:v>3.9765625</c:v>
                </c:pt>
                <c:pt idx="52">
                  <c:v>4.11328125</c:v>
                </c:pt>
                <c:pt idx="53">
                  <c:v>4.25</c:v>
                </c:pt>
              </c:numCache>
            </c:numRef>
          </c:xVal>
          <c:yVal>
            <c:numRef>
              <c:f>'Scale Adjust'!$H$3:$H$56</c:f>
              <c:numCache>
                <c:formatCode>0.000%</c:formatCode>
                <c:ptCount val="5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57056"/>
        <c:axId val="46558592"/>
      </c:scatterChart>
      <c:valAx>
        <c:axId val="46557056"/>
        <c:scaling>
          <c:orientation val="minMax"/>
          <c:min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46558592"/>
        <c:crosses val="autoZero"/>
        <c:crossBetween val="midCat"/>
      </c:valAx>
      <c:valAx>
        <c:axId val="46558592"/>
        <c:scaling>
          <c:orientation val="minMax"/>
        </c:scaling>
        <c:delete val="0"/>
        <c:axPos val="l"/>
        <c:majorGridlines/>
        <c:numFmt formatCode="0.000%" sourceLinked="1"/>
        <c:majorTickMark val="out"/>
        <c:minorTickMark val="none"/>
        <c:tickLblPos val="nextTo"/>
        <c:crossAx val="46557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0804459037512705"/>
          <c:y val="1.9242630845218434E-2"/>
          <c:w val="0.11914133605015415"/>
          <c:h val="0.21893489619993473"/>
        </c:manualLayout>
      </c:layout>
      <c:overlay val="0"/>
    </c:legend>
    <c:plotVisOnly val="0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90487</xdr:colOff>
      <xdr:row>0</xdr:row>
      <xdr:rowOff>52386</xdr:rowOff>
    </xdr:from>
    <xdr:to>
      <xdr:col>20</xdr:col>
      <xdr:colOff>152400</xdr:colOff>
      <xdr:row>18</xdr:row>
      <xdr:rowOff>95249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80962</xdr:colOff>
      <xdr:row>9</xdr:row>
      <xdr:rowOff>109536</xdr:rowOff>
    </xdr:from>
    <xdr:to>
      <xdr:col>20</xdr:col>
      <xdr:colOff>142875</xdr:colOff>
      <xdr:row>27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6"/>
  <sheetViews>
    <sheetView workbookViewId="0">
      <selection activeCell="I16" sqref="I16"/>
    </sheetView>
  </sheetViews>
  <sheetFormatPr defaultRowHeight="15" x14ac:dyDescent="0.25"/>
  <cols>
    <col min="1" max="1" width="2.5703125" customWidth="1"/>
    <col min="2" max="3" width="9.140625" style="2"/>
    <col min="4" max="4" width="13.140625" style="2" hidden="1" customWidth="1"/>
    <col min="5" max="5" width="2.42578125" style="2" customWidth="1"/>
    <col min="6" max="6" width="12.5703125" bestFit="1" customWidth="1"/>
    <col min="7" max="7" width="12" style="1" bestFit="1" customWidth="1"/>
    <col min="8" max="8" width="2" customWidth="1"/>
    <col min="9" max="9" width="12" style="2" bestFit="1" customWidth="1"/>
    <col min="10" max="10" width="9.140625" style="2"/>
  </cols>
  <sheetData>
    <row r="1" spans="2:10" x14ac:dyDescent="0.25">
      <c r="B1" s="66" t="s">
        <v>9</v>
      </c>
      <c r="C1" s="67"/>
      <c r="I1" s="66" t="s">
        <v>11</v>
      </c>
      <c r="J1" s="67"/>
    </row>
    <row r="2" spans="2:10" ht="15.75" thickBot="1" x14ac:dyDescent="0.3">
      <c r="B2" s="6" t="s">
        <v>4</v>
      </c>
      <c r="C2" s="7" t="s">
        <v>10</v>
      </c>
      <c r="D2" s="2" t="s">
        <v>3</v>
      </c>
      <c r="F2" s="5" t="s">
        <v>2</v>
      </c>
      <c r="G2" s="4">
        <v>4.3</v>
      </c>
      <c r="I2" s="6" t="s">
        <v>4</v>
      </c>
      <c r="J2" s="7" t="s">
        <v>10</v>
      </c>
    </row>
    <row r="3" spans="2:10" x14ac:dyDescent="0.25">
      <c r="B3" s="8">
        <v>0.8984375</v>
      </c>
      <c r="C3" s="9">
        <v>0.85034209490000001</v>
      </c>
      <c r="D3" s="3" t="s">
        <v>1</v>
      </c>
      <c r="E3" s="3"/>
      <c r="F3" s="5" t="s">
        <v>0</v>
      </c>
      <c r="G3" s="4">
        <f>(G2-B3)/(B56-B3)</f>
        <v>0.82933333333333326</v>
      </c>
      <c r="I3" s="8">
        <f>B3</f>
        <v>0.8984375</v>
      </c>
      <c r="J3" s="9">
        <f>C3</f>
        <v>0.85034209490000001</v>
      </c>
    </row>
    <row r="4" spans="2:10" x14ac:dyDescent="0.25">
      <c r="B4" s="8">
        <v>0.9375</v>
      </c>
      <c r="C4" s="9">
        <v>0.99608463049999996</v>
      </c>
      <c r="D4" s="2">
        <f t="shared" ref="D4:D35" si="0">B4-B3</f>
        <v>3.90625E-2</v>
      </c>
      <c r="I4" s="8">
        <f t="shared" ref="I4:I47" si="1">(G$3*D4)+I3</f>
        <v>0.93083333333333329</v>
      </c>
      <c r="J4" s="9">
        <f t="shared" ref="J4:J35" ca="1" si="2">FORECAST(I4,OFFSET(C:C,MATCH(I4,B:B,1)-1,0,2), OFFSET(B:B,MATCH(I4,B:B,1)-1,0,2))</f>
        <v>0.9712112377576001</v>
      </c>
    </row>
    <row r="5" spans="2:10" x14ac:dyDescent="0.25">
      <c r="B5" s="8">
        <v>0.9765625</v>
      </c>
      <c r="C5" s="9">
        <v>1.1570395230999999</v>
      </c>
      <c r="D5" s="2">
        <f t="shared" si="0"/>
        <v>3.90625E-2</v>
      </c>
      <c r="F5" s="12" t="s">
        <v>5</v>
      </c>
      <c r="G5" s="13"/>
      <c r="I5" s="8">
        <f t="shared" si="1"/>
        <v>0.96322916666666658</v>
      </c>
      <c r="J5" s="9">
        <f t="shared" ca="1" si="2"/>
        <v>1.1021002530925332</v>
      </c>
    </row>
    <row r="6" spans="2:10" x14ac:dyDescent="0.25">
      <c r="B6" s="8">
        <v>1.015625</v>
      </c>
      <c r="C6" s="9">
        <v>1.3280695677000001</v>
      </c>
      <c r="D6" s="2">
        <f t="shared" si="0"/>
        <v>3.90625E-2</v>
      </c>
      <c r="F6" s="14" t="s">
        <v>6</v>
      </c>
      <c r="G6" s="15"/>
      <c r="I6" s="8">
        <f t="shared" si="1"/>
        <v>0.99562499999999987</v>
      </c>
      <c r="J6" s="9">
        <f t="shared" ca="1" si="2"/>
        <v>1.2405021848647992</v>
      </c>
    </row>
    <row r="7" spans="2:10" x14ac:dyDescent="0.25">
      <c r="B7" s="8">
        <v>1.0546875</v>
      </c>
      <c r="C7" s="9">
        <v>1.5123037100000001</v>
      </c>
      <c r="D7" s="2">
        <f t="shared" si="0"/>
        <v>3.90625E-2</v>
      </c>
      <c r="F7" s="14" t="s">
        <v>7</v>
      </c>
      <c r="G7" s="15"/>
      <c r="I7" s="8">
        <f t="shared" si="1"/>
        <v>1.0280208333333332</v>
      </c>
      <c r="J7" s="9">
        <f t="shared" ca="1" si="2"/>
        <v>1.3865332021898653</v>
      </c>
    </row>
    <row r="8" spans="2:10" x14ac:dyDescent="0.25">
      <c r="B8" s="8">
        <v>1.09375</v>
      </c>
      <c r="C8" s="9">
        <v>1.7156274319</v>
      </c>
      <c r="D8" s="2">
        <f t="shared" si="0"/>
        <v>3.90625E-2</v>
      </c>
      <c r="F8" s="14" t="s">
        <v>8</v>
      </c>
      <c r="G8" s="15"/>
      <c r="I8" s="8">
        <f t="shared" si="1"/>
        <v>1.0604166666666666</v>
      </c>
      <c r="J8" s="9">
        <f t="shared" ca="1" si="2"/>
        <v>1.5421245225453331</v>
      </c>
    </row>
    <row r="9" spans="2:10" x14ac:dyDescent="0.25">
      <c r="B9" s="8">
        <v>1.1328125</v>
      </c>
      <c r="C9" s="9">
        <v>1.9405512810000001</v>
      </c>
      <c r="D9" s="2">
        <f t="shared" si="0"/>
        <v>3.90625E-2</v>
      </c>
      <c r="F9" s="14"/>
      <c r="G9" s="15"/>
      <c r="I9" s="8">
        <f t="shared" si="1"/>
        <v>1.0928125</v>
      </c>
      <c r="J9" s="9">
        <f t="shared" ca="1" si="2"/>
        <v>1.7107476625743998</v>
      </c>
    </row>
    <row r="10" spans="2:10" x14ac:dyDescent="0.25">
      <c r="B10" s="8">
        <v>1.171875</v>
      </c>
      <c r="C10" s="9">
        <v>2.1838715076000002</v>
      </c>
      <c r="D10" s="2">
        <f t="shared" si="0"/>
        <v>3.90625E-2</v>
      </c>
      <c r="F10" s="14" t="s">
        <v>12</v>
      </c>
      <c r="G10" s="15"/>
      <c r="I10" s="8">
        <f t="shared" si="1"/>
        <v>1.1252083333333334</v>
      </c>
      <c r="J10" s="9">
        <f t="shared" ca="1" si="2"/>
        <v>1.8967661050418663</v>
      </c>
    </row>
    <row r="11" spans="2:10" x14ac:dyDescent="0.25">
      <c r="B11" s="8">
        <v>1.2109375</v>
      </c>
      <c r="C11" s="9">
        <v>2.4438929558</v>
      </c>
      <c r="D11" s="2">
        <f t="shared" si="0"/>
        <v>3.90625E-2</v>
      </c>
      <c r="F11" s="14" t="s">
        <v>13</v>
      </c>
      <c r="G11" s="15"/>
      <c r="I11" s="8">
        <f t="shared" si="1"/>
        <v>1.1576041666666668</v>
      </c>
      <c r="J11" s="9">
        <f t="shared" ca="1" si="2"/>
        <v>2.0949785181488014</v>
      </c>
    </row>
    <row r="12" spans="2:10" x14ac:dyDescent="0.25">
      <c r="B12" s="8">
        <v>1.25</v>
      </c>
      <c r="C12" s="9">
        <v>2.7184364795999998</v>
      </c>
      <c r="D12" s="2">
        <f t="shared" si="0"/>
        <v>3.90625E-2</v>
      </c>
      <c r="F12" s="14" t="s">
        <v>14</v>
      </c>
      <c r="G12" s="15"/>
      <c r="I12" s="8">
        <f t="shared" si="1"/>
        <v>1.1900000000000002</v>
      </c>
      <c r="J12" s="9">
        <f t="shared" ca="1" si="2"/>
        <v>2.3045214595648007</v>
      </c>
    </row>
    <row r="13" spans="2:10" x14ac:dyDescent="0.25">
      <c r="B13" s="8">
        <v>1.2890625</v>
      </c>
      <c r="C13" s="9">
        <v>3.0090680122000002</v>
      </c>
      <c r="D13" s="2">
        <f t="shared" si="0"/>
        <v>3.90625E-2</v>
      </c>
      <c r="F13" s="14" t="s">
        <v>15</v>
      </c>
      <c r="G13" s="15"/>
      <c r="I13" s="8">
        <f t="shared" si="1"/>
        <v>1.2223958333333336</v>
      </c>
      <c r="J13" s="9">
        <f t="shared" ca="1" si="2"/>
        <v>2.5244257227813343</v>
      </c>
    </row>
    <row r="14" spans="2:10" x14ac:dyDescent="0.25">
      <c r="B14" s="8">
        <v>1.328125</v>
      </c>
      <c r="C14" s="9">
        <v>3.3241350651000001</v>
      </c>
      <c r="D14" s="2">
        <f t="shared" si="0"/>
        <v>3.90625E-2</v>
      </c>
      <c r="F14" s="14" t="s">
        <v>16</v>
      </c>
      <c r="G14" s="15"/>
      <c r="I14" s="8">
        <f t="shared" si="1"/>
        <v>1.254791666666667</v>
      </c>
      <c r="J14" s="9">
        <f t="shared" ca="1" si="2"/>
        <v>2.7540872809322687</v>
      </c>
    </row>
    <row r="15" spans="2:10" x14ac:dyDescent="0.25">
      <c r="B15" s="8">
        <v>1.3671875</v>
      </c>
      <c r="C15" s="9">
        <v>3.6789655684999998</v>
      </c>
      <c r="D15" s="2">
        <f t="shared" si="0"/>
        <v>3.90625E-2</v>
      </c>
      <c r="F15" s="16" t="s">
        <v>17</v>
      </c>
      <c r="G15" s="17"/>
      <c r="I15" s="8">
        <f t="shared" si="1"/>
        <v>1.2871875000000004</v>
      </c>
      <c r="J15" s="9">
        <f t="shared" ca="1" si="2"/>
        <v>2.9951176986352026</v>
      </c>
    </row>
    <row r="16" spans="2:10" x14ac:dyDescent="0.25">
      <c r="B16" s="8">
        <v>1.40625</v>
      </c>
      <c r="C16" s="9">
        <v>4.0833616257000003</v>
      </c>
      <c r="D16" s="2">
        <f t="shared" si="0"/>
        <v>3.90625E-2</v>
      </c>
      <c r="I16" s="8">
        <f t="shared" si="1"/>
        <v>1.3195833333333338</v>
      </c>
      <c r="J16" s="9">
        <f t="shared" ca="1" si="2"/>
        <v>3.2552404028658701</v>
      </c>
    </row>
    <row r="17" spans="2:10" x14ac:dyDescent="0.25">
      <c r="B17" s="8">
        <v>1.4453125</v>
      </c>
      <c r="C17" s="9">
        <v>4.4970946312000004</v>
      </c>
      <c r="D17" s="2">
        <f t="shared" si="0"/>
        <v>3.90625E-2</v>
      </c>
      <c r="F17" s="22"/>
      <c r="G17" s="23"/>
      <c r="I17" s="8">
        <f t="shared" si="1"/>
        <v>1.3519791666666672</v>
      </c>
      <c r="J17" s="9">
        <f t="shared" ca="1" si="2"/>
        <v>3.540818225842937</v>
      </c>
    </row>
    <row r="18" spans="2:10" x14ac:dyDescent="0.25">
      <c r="B18" s="8">
        <v>1.484375</v>
      </c>
      <c r="C18" s="9">
        <v>4.9411096573000002</v>
      </c>
      <c r="D18" s="2">
        <f t="shared" si="0"/>
        <v>3.90625E-2</v>
      </c>
      <c r="F18" s="22"/>
      <c r="G18" s="23"/>
      <c r="I18" s="8">
        <f t="shared" si="1"/>
        <v>1.3843750000000006</v>
      </c>
      <c r="J18" s="9">
        <f t="shared" ca="1" si="2"/>
        <v>3.856899833668006</v>
      </c>
    </row>
    <row r="19" spans="2:10" x14ac:dyDescent="0.25">
      <c r="B19" s="8">
        <v>1.5234375</v>
      </c>
      <c r="C19" s="9">
        <v>5.4225935936000003</v>
      </c>
      <c r="D19" s="2">
        <f t="shared" si="0"/>
        <v>3.90625E-2</v>
      </c>
      <c r="I19" s="8">
        <f t="shared" si="1"/>
        <v>1.416770833333334</v>
      </c>
      <c r="J19" s="9">
        <f t="shared" ca="1" si="2"/>
        <v>4.1947937151813406</v>
      </c>
    </row>
    <row r="20" spans="2:10" x14ac:dyDescent="0.25">
      <c r="B20" s="8">
        <v>1.5625</v>
      </c>
      <c r="C20" s="9">
        <v>5.9091820717000001</v>
      </c>
      <c r="D20" s="2">
        <f t="shared" si="0"/>
        <v>3.90625E-2</v>
      </c>
      <c r="I20" s="8">
        <f t="shared" si="1"/>
        <v>1.4491666666666674</v>
      </c>
      <c r="J20" s="9">
        <f t="shared" ca="1" si="2"/>
        <v>4.5409041137752073</v>
      </c>
    </row>
    <row r="21" spans="2:10" x14ac:dyDescent="0.25">
      <c r="B21" s="8">
        <v>1.6015625</v>
      </c>
      <c r="C21" s="9">
        <v>6.4651942253000003</v>
      </c>
      <c r="D21" s="2">
        <f t="shared" si="0"/>
        <v>3.90625E-2</v>
      </c>
      <c r="I21" s="8">
        <f t="shared" si="1"/>
        <v>1.4815625000000008</v>
      </c>
      <c r="J21" s="9">
        <f t="shared" ca="1" si="2"/>
        <v>4.9091405754208086</v>
      </c>
    </row>
    <row r="22" spans="2:10" x14ac:dyDescent="0.25">
      <c r="B22" s="8">
        <v>1.640625</v>
      </c>
      <c r="C22" s="9">
        <v>7.056956768</v>
      </c>
      <c r="D22" s="2">
        <f t="shared" si="0"/>
        <v>3.90625E-2</v>
      </c>
      <c r="I22" s="8">
        <f t="shared" si="1"/>
        <v>1.5139583333333342</v>
      </c>
      <c r="J22" s="9">
        <f t="shared" ca="1" si="2"/>
        <v>5.3057534917245448</v>
      </c>
    </row>
    <row r="23" spans="2:10" x14ac:dyDescent="0.25">
      <c r="B23" s="8">
        <v>1.6796875</v>
      </c>
      <c r="C23" s="9">
        <v>7.6623740195999996</v>
      </c>
      <c r="D23" s="2">
        <f t="shared" si="0"/>
        <v>3.90625E-2</v>
      </c>
      <c r="I23" s="8">
        <f t="shared" si="1"/>
        <v>1.5463541666666676</v>
      </c>
      <c r="J23" s="9">
        <f t="shared" ca="1" si="2"/>
        <v>5.708058834085346</v>
      </c>
    </row>
    <row r="24" spans="2:10" x14ac:dyDescent="0.25">
      <c r="B24" s="8">
        <v>1.71875</v>
      </c>
      <c r="C24" s="9">
        <v>8.3331785202000006</v>
      </c>
      <c r="D24" s="2">
        <f t="shared" si="0"/>
        <v>3.90625E-2</v>
      </c>
      <c r="I24" s="8">
        <f t="shared" si="1"/>
        <v>1.578750000000001</v>
      </c>
      <c r="J24" s="9">
        <f t="shared" ca="1" si="2"/>
        <v>6.1404831275976157</v>
      </c>
    </row>
    <row r="25" spans="2:10" x14ac:dyDescent="0.25">
      <c r="B25" s="8">
        <v>1.7578125</v>
      </c>
      <c r="C25" s="9">
        <v>9.0304079056000006</v>
      </c>
      <c r="D25" s="2">
        <f t="shared" si="0"/>
        <v>3.90625E-2</v>
      </c>
      <c r="I25" s="8">
        <f t="shared" si="1"/>
        <v>1.6111458333333344</v>
      </c>
      <c r="J25" s="9">
        <f t="shared" ca="1" si="2"/>
        <v>6.6103733024424187</v>
      </c>
    </row>
    <row r="26" spans="2:10" x14ac:dyDescent="0.25">
      <c r="B26" s="8">
        <v>1.796875</v>
      </c>
      <c r="C26" s="9">
        <v>9.7527217865000004</v>
      </c>
      <c r="D26" s="2">
        <f t="shared" si="0"/>
        <v>3.90625E-2</v>
      </c>
      <c r="I26" s="8">
        <f t="shared" si="1"/>
        <v>1.6435416666666678</v>
      </c>
      <c r="J26" s="9">
        <f t="shared" ca="1" si="2"/>
        <v>7.1021612561194871</v>
      </c>
    </row>
    <row r="27" spans="2:10" x14ac:dyDescent="0.25">
      <c r="B27" s="8">
        <v>1.8359375</v>
      </c>
      <c r="C27" s="9">
        <v>10.507808685300001</v>
      </c>
      <c r="D27" s="2">
        <f t="shared" si="0"/>
        <v>3.90625E-2</v>
      </c>
      <c r="I27" s="8">
        <f t="shared" si="1"/>
        <v>1.6759375000000012</v>
      </c>
      <c r="J27" s="9">
        <f t="shared" ca="1" si="2"/>
        <v>7.6042539634464212</v>
      </c>
    </row>
    <row r="28" spans="2:10" x14ac:dyDescent="0.25">
      <c r="B28" s="8">
        <v>1.875</v>
      </c>
      <c r="C28" s="9">
        <v>11.3033189774</v>
      </c>
      <c r="D28" s="2">
        <f t="shared" si="0"/>
        <v>3.90625E-2</v>
      </c>
      <c r="I28" s="8">
        <f t="shared" si="1"/>
        <v>1.7083333333333346</v>
      </c>
      <c r="J28" s="9">
        <f t="shared" ca="1" si="2"/>
        <v>8.1542973200400226</v>
      </c>
    </row>
    <row r="29" spans="2:10" x14ac:dyDescent="0.25">
      <c r="B29" s="8">
        <v>1.9140625</v>
      </c>
      <c r="C29" s="9">
        <v>12.134667396499999</v>
      </c>
      <c r="D29" s="2">
        <f t="shared" si="0"/>
        <v>3.90625E-2</v>
      </c>
      <c r="I29" s="8">
        <f t="shared" si="1"/>
        <v>1.740729166666668</v>
      </c>
      <c r="J29" s="9">
        <f t="shared" ca="1" si="2"/>
        <v>8.7254862543850926</v>
      </c>
    </row>
    <row r="30" spans="2:10" x14ac:dyDescent="0.25">
      <c r="B30" s="8">
        <v>1.953125</v>
      </c>
      <c r="C30" s="9">
        <v>12.9944782257</v>
      </c>
      <c r="D30" s="2">
        <f t="shared" si="0"/>
        <v>3.90625E-2</v>
      </c>
      <c r="I30" s="8">
        <f t="shared" si="1"/>
        <v>1.7731250000000014</v>
      </c>
      <c r="J30" s="9">
        <f t="shared" ca="1" si="2"/>
        <v>9.3135549469128236</v>
      </c>
    </row>
    <row r="31" spans="2:10" x14ac:dyDescent="0.25">
      <c r="B31" s="8">
        <v>1.9921875</v>
      </c>
      <c r="C31" s="9">
        <v>13.8885402679</v>
      </c>
      <c r="D31" s="2">
        <f t="shared" si="0"/>
        <v>3.90625E-2</v>
      </c>
      <c r="I31" s="8">
        <f t="shared" si="1"/>
        <v>1.8055208333333348</v>
      </c>
      <c r="J31" s="9">
        <f t="shared" ca="1" si="2"/>
        <v>9.9198476867677634</v>
      </c>
    </row>
    <row r="32" spans="2:10" x14ac:dyDescent="0.25">
      <c r="B32" s="8">
        <v>2.03125</v>
      </c>
      <c r="C32" s="9">
        <v>14.825309753399999</v>
      </c>
      <c r="D32" s="2">
        <f t="shared" si="0"/>
        <v>3.90625E-2</v>
      </c>
      <c r="I32" s="8">
        <f t="shared" si="1"/>
        <v>1.8379166666666682</v>
      </c>
      <c r="J32" s="9">
        <f t="shared" ca="1" si="2"/>
        <v>10.548114540099768</v>
      </c>
    </row>
    <row r="33" spans="2:10" x14ac:dyDescent="0.25">
      <c r="B33" s="8">
        <v>2.0703125</v>
      </c>
      <c r="C33" s="9">
        <v>15.8068351746</v>
      </c>
      <c r="D33" s="2">
        <f t="shared" si="0"/>
        <v>3.90625E-2</v>
      </c>
      <c r="I33" s="8">
        <f t="shared" si="1"/>
        <v>1.8703125000000016</v>
      </c>
      <c r="J33" s="9">
        <f t="shared" ca="1" si="2"/>
        <v>11.207857742348033</v>
      </c>
    </row>
    <row r="34" spans="2:10" x14ac:dyDescent="0.25">
      <c r="B34" s="8">
        <v>2.109375</v>
      </c>
      <c r="C34" s="9">
        <v>16.825235366800001</v>
      </c>
      <c r="D34" s="2">
        <f t="shared" si="0"/>
        <v>3.90625E-2</v>
      </c>
      <c r="I34" s="8">
        <f t="shared" si="1"/>
        <v>1.902708333333335</v>
      </c>
      <c r="J34" s="9">
        <f t="shared" ca="1" si="2"/>
        <v>11.893022122681643</v>
      </c>
    </row>
    <row r="35" spans="2:10" x14ac:dyDescent="0.25">
      <c r="B35" s="8">
        <v>2.1484375</v>
      </c>
      <c r="C35" s="9">
        <v>17.868633270299998</v>
      </c>
      <c r="D35" s="2">
        <f t="shared" si="0"/>
        <v>3.90625E-2</v>
      </c>
      <c r="I35" s="8">
        <f t="shared" si="1"/>
        <v>1.9351041666666684</v>
      </c>
      <c r="J35" s="9">
        <f t="shared" ca="1" si="2"/>
        <v>12.597818829829102</v>
      </c>
    </row>
    <row r="36" spans="2:10" x14ac:dyDescent="0.25">
      <c r="B36" s="8">
        <v>2.1875</v>
      </c>
      <c r="C36" s="9">
        <v>18.942575454699998</v>
      </c>
      <c r="D36" s="2">
        <f t="shared" ref="D36:D56" si="3">B36-B35</f>
        <v>3.90625E-2</v>
      </c>
      <c r="I36" s="8">
        <f t="shared" si="1"/>
        <v>1.9675000000000018</v>
      </c>
      <c r="J36" s="9">
        <f t="shared" ref="J36:J55" ca="1" si="4">FORECAST(I36,OFFSET(C:C,MATCH(I36,B:B,1)-1,0,2), OFFSET(B:B,MATCH(I36,B:B,1)-1,0,2))</f>
        <v>13.323493057229637</v>
      </c>
    </row>
    <row r="37" spans="2:10" x14ac:dyDescent="0.25">
      <c r="B37" s="8">
        <v>2.2265625</v>
      </c>
      <c r="C37" s="9">
        <v>20.0546760559</v>
      </c>
      <c r="D37" s="2">
        <f t="shared" si="3"/>
        <v>3.90625E-2</v>
      </c>
      <c r="I37" s="8">
        <f t="shared" si="1"/>
        <v>1.9998958333333352</v>
      </c>
      <c r="J37" s="9">
        <f t="shared" ca="1" si="4"/>
        <v>14.073396113038712</v>
      </c>
    </row>
    <row r="38" spans="2:10" x14ac:dyDescent="0.25">
      <c r="B38" s="8">
        <v>2.265625</v>
      </c>
      <c r="C38" s="9">
        <v>21.212686538700002</v>
      </c>
      <c r="D38" s="2">
        <f t="shared" si="3"/>
        <v>3.90625E-2</v>
      </c>
      <c r="I38" s="8">
        <f t="shared" si="1"/>
        <v>2.0322916666666684</v>
      </c>
      <c r="J38" s="9">
        <f t="shared" ca="1" si="4"/>
        <v>14.851483764632043</v>
      </c>
    </row>
    <row r="39" spans="2:10" x14ac:dyDescent="0.25">
      <c r="B39" s="8">
        <v>2.3046875</v>
      </c>
      <c r="C39" s="9">
        <v>22.417430877699999</v>
      </c>
      <c r="D39" s="2">
        <f t="shared" si="3"/>
        <v>3.90625E-2</v>
      </c>
      <c r="I39" s="8">
        <f t="shared" si="1"/>
        <v>2.0646875000000016</v>
      </c>
      <c r="J39" s="9">
        <f t="shared" ca="1" si="4"/>
        <v>15.665495513947235</v>
      </c>
    </row>
    <row r="40" spans="2:10" x14ac:dyDescent="0.25">
      <c r="B40" s="8">
        <v>2.34375</v>
      </c>
      <c r="C40" s="9">
        <v>23.665803909299999</v>
      </c>
      <c r="D40" s="2">
        <f t="shared" si="3"/>
        <v>3.90625E-2</v>
      </c>
      <c r="I40" s="8">
        <f t="shared" si="1"/>
        <v>2.0970833333333347</v>
      </c>
      <c r="J40" s="9">
        <f t="shared" ca="1" si="4"/>
        <v>16.50477877298777</v>
      </c>
    </row>
    <row r="41" spans="2:10" x14ac:dyDescent="0.25">
      <c r="B41" s="8">
        <v>2.3828125</v>
      </c>
      <c r="C41" s="9">
        <v>24.955095291100001</v>
      </c>
      <c r="D41" s="2">
        <f t="shared" si="3"/>
        <v>3.90625E-2</v>
      </c>
      <c r="I41" s="8">
        <f t="shared" si="1"/>
        <v>2.1294791666666679</v>
      </c>
      <c r="J41" s="9">
        <f t="shared" ca="1" si="4"/>
        <v>17.362237487801366</v>
      </c>
    </row>
    <row r="42" spans="2:10" x14ac:dyDescent="0.25">
      <c r="B42" s="8">
        <v>2.421875</v>
      </c>
      <c r="C42" s="9">
        <v>26.287637710599999</v>
      </c>
      <c r="D42" s="2">
        <f t="shared" si="3"/>
        <v>3.90625E-2</v>
      </c>
      <c r="I42" s="8">
        <f t="shared" si="1"/>
        <v>2.1618750000000011</v>
      </c>
      <c r="J42" s="9">
        <f t="shared" ca="1" si="4"/>
        <v>18.238069381733631</v>
      </c>
    </row>
    <row r="43" spans="2:10" x14ac:dyDescent="0.25">
      <c r="B43" s="8">
        <v>2.4609375</v>
      </c>
      <c r="C43" s="9">
        <v>27.6679096222</v>
      </c>
      <c r="D43" s="2">
        <f t="shared" si="3"/>
        <v>3.90625E-2</v>
      </c>
      <c r="I43" s="8">
        <f t="shared" si="1"/>
        <v>2.1942708333333343</v>
      </c>
      <c r="J43" s="9">
        <f t="shared" ca="1" si="4"/>
        <v>19.135339558908022</v>
      </c>
    </row>
    <row r="44" spans="2:10" x14ac:dyDescent="0.25">
      <c r="B44" s="8">
        <v>2.5</v>
      </c>
      <c r="C44" s="9">
        <v>29.098266601599999</v>
      </c>
      <c r="D44" s="2">
        <f t="shared" si="3"/>
        <v>3.90625E-2</v>
      </c>
      <c r="I44" s="8">
        <f t="shared" si="1"/>
        <v>2.2266666666666675</v>
      </c>
      <c r="J44" s="9">
        <f t="shared" ca="1" si="4"/>
        <v>20.057764083854153</v>
      </c>
    </row>
    <row r="45" spans="2:10" x14ac:dyDescent="0.25">
      <c r="B45" s="8">
        <v>2.578125</v>
      </c>
      <c r="C45" s="9">
        <v>32.122634887700002</v>
      </c>
      <c r="D45" s="2">
        <f t="shared" si="3"/>
        <v>7.8125E-2</v>
      </c>
      <c r="I45" s="8">
        <f t="shared" si="1"/>
        <v>2.2914583333333343</v>
      </c>
      <c r="J45" s="9">
        <f t="shared" ca="1" si="4"/>
        <v>22.009424128225362</v>
      </c>
    </row>
    <row r="46" spans="2:10" x14ac:dyDescent="0.25">
      <c r="B46" s="8">
        <v>2.7734375</v>
      </c>
      <c r="C46" s="9">
        <v>40.769004821800003</v>
      </c>
      <c r="D46" s="2">
        <f t="shared" si="3"/>
        <v>0.1953125</v>
      </c>
      <c r="I46" s="8">
        <f t="shared" si="1"/>
        <v>2.453437500000001</v>
      </c>
      <c r="J46" s="9">
        <f t="shared" ca="1" si="4"/>
        <v>27.402897415172831</v>
      </c>
    </row>
    <row r="47" spans="2:10" x14ac:dyDescent="0.25">
      <c r="B47" s="8">
        <v>2.96875</v>
      </c>
      <c r="C47" s="9">
        <v>50.853122711200001</v>
      </c>
      <c r="D47" s="2">
        <f t="shared" si="3"/>
        <v>0.1953125</v>
      </c>
      <c r="I47" s="8">
        <f t="shared" si="1"/>
        <v>2.6154166666666678</v>
      </c>
      <c r="J47" s="9">
        <f t="shared" ca="1" si="4"/>
        <v>33.773515120450867</v>
      </c>
    </row>
    <row r="48" spans="2:10" x14ac:dyDescent="0.25">
      <c r="B48" s="8">
        <v>3.203125</v>
      </c>
      <c r="C48" s="9">
        <v>64.710662841800001</v>
      </c>
      <c r="D48" s="2">
        <f t="shared" si="3"/>
        <v>0.234375</v>
      </c>
      <c r="I48" s="8">
        <f t="shared" ref="I48:I56" si="5">(G$3*D48)+I47</f>
        <v>2.8097916666666678</v>
      </c>
      <c r="J48" s="9">
        <f t="shared" ca="1" si="4"/>
        <v>42.645995298280369</v>
      </c>
    </row>
    <row r="49" spans="2:10" x14ac:dyDescent="0.25">
      <c r="B49" s="8">
        <v>3.4375</v>
      </c>
      <c r="C49" s="9">
        <v>80.6796417236</v>
      </c>
      <c r="D49" s="2">
        <f t="shared" si="3"/>
        <v>0.234375</v>
      </c>
      <c r="I49" s="8">
        <f t="shared" si="5"/>
        <v>3.0041666666666678</v>
      </c>
      <c r="J49" s="9">
        <f t="shared" ca="1" si="4"/>
        <v>52.947150997601852</v>
      </c>
    </row>
    <row r="50" spans="2:10" x14ac:dyDescent="0.25">
      <c r="B50" s="8">
        <v>3.7109375</v>
      </c>
      <c r="C50" s="9">
        <v>103.52685546879999</v>
      </c>
      <c r="D50" s="2">
        <f t="shared" si="3"/>
        <v>0.2734375</v>
      </c>
      <c r="I50" s="8">
        <f t="shared" si="5"/>
        <v>3.2309375000000009</v>
      </c>
      <c r="J50" s="9">
        <f t="shared" ca="1" si="4"/>
        <v>66.605648335773651</v>
      </c>
    </row>
    <row r="51" spans="2:10" x14ac:dyDescent="0.25">
      <c r="B51" s="8">
        <v>3.90625</v>
      </c>
      <c r="C51" s="9">
        <v>122.40975952150001</v>
      </c>
      <c r="D51" s="2">
        <f t="shared" si="3"/>
        <v>0.1953125</v>
      </c>
      <c r="I51" s="8">
        <f t="shared" si="5"/>
        <v>3.3929166666666677</v>
      </c>
      <c r="J51" s="9">
        <f t="shared" ca="1" si="4"/>
        <v>77.641987074084341</v>
      </c>
    </row>
    <row r="52" spans="2:10" x14ac:dyDescent="0.25">
      <c r="B52" s="8">
        <v>4.0625</v>
      </c>
      <c r="C52" s="9">
        <v>139.2324371338</v>
      </c>
      <c r="D52" s="2">
        <f t="shared" si="3"/>
        <v>0.15625</v>
      </c>
      <c r="I52" s="8">
        <f t="shared" si="5"/>
        <v>3.5225000000000009</v>
      </c>
      <c r="J52" s="9">
        <f t="shared" ca="1" si="4"/>
        <v>87.781861310679346</v>
      </c>
    </row>
    <row r="53" spans="2:10" x14ac:dyDescent="0.25">
      <c r="B53" s="8">
        <v>4.296875</v>
      </c>
      <c r="C53" s="9">
        <v>167.57836914059999</v>
      </c>
      <c r="D53" s="2">
        <f t="shared" si="3"/>
        <v>0.234375</v>
      </c>
      <c r="I53" s="8">
        <f t="shared" si="5"/>
        <v>3.7168750000000008</v>
      </c>
      <c r="J53" s="9">
        <f t="shared" ca="1" si="4"/>
        <v>104.10089575200209</v>
      </c>
    </row>
    <row r="54" spans="2:10" x14ac:dyDescent="0.25">
      <c r="B54" s="8">
        <v>4.4921875</v>
      </c>
      <c r="C54" s="9">
        <v>194.39054870609999</v>
      </c>
      <c r="D54" s="2">
        <f t="shared" si="3"/>
        <v>0.1953125</v>
      </c>
      <c r="I54" s="8">
        <f t="shared" si="5"/>
        <v>3.8788541666666676</v>
      </c>
      <c r="J54" s="9">
        <f t="shared" ca="1" si="4"/>
        <v>119.76111751304131</v>
      </c>
    </row>
    <row r="55" spans="2:10" x14ac:dyDescent="0.25">
      <c r="B55" s="8">
        <v>4.7265625</v>
      </c>
      <c r="C55" s="9">
        <v>230.94551086429999</v>
      </c>
      <c r="D55" s="2">
        <f t="shared" si="3"/>
        <v>0.234375</v>
      </c>
      <c r="I55" s="8">
        <f t="shared" si="5"/>
        <v>4.0732291666666676</v>
      </c>
      <c r="J55" s="9">
        <f t="shared" ca="1" si="4"/>
        <v>140.53005091011141</v>
      </c>
    </row>
    <row r="56" spans="2:10" ht="15.75" thickBot="1" x14ac:dyDescent="0.3">
      <c r="B56" s="10">
        <v>5</v>
      </c>
      <c r="C56" s="11">
        <v>279.22720336909998</v>
      </c>
      <c r="D56" s="2">
        <f t="shared" si="3"/>
        <v>0.2734375</v>
      </c>
      <c r="I56" s="10">
        <f t="shared" si="5"/>
        <v>4.3000000000000007</v>
      </c>
      <c r="J56" s="11">
        <f ca="1">IF(I56&gt;B56,"ERROR!",IFERROR(FORECAST(I56,OFFSET(C:C,MATCH(I56,B:B,1)-1,0,2),OFFSET(B:B,MATCH(I56,B:B,1)-1,0,2)),C56))</f>
        <v>168.00736401364804</v>
      </c>
    </row>
  </sheetData>
  <mergeCells count="2">
    <mergeCell ref="B1:C1"/>
    <mergeCell ref="I1:J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N56"/>
  <sheetViews>
    <sheetView workbookViewId="0">
      <selection activeCell="G3" sqref="G3"/>
    </sheetView>
  </sheetViews>
  <sheetFormatPr defaultRowHeight="15" x14ac:dyDescent="0.25"/>
  <cols>
    <col min="1" max="1" width="2.5703125" customWidth="1"/>
    <col min="2" max="3" width="9.140625" style="2"/>
    <col min="4" max="4" width="13.140625" style="2" hidden="1" customWidth="1"/>
    <col min="5" max="5" width="2.42578125" style="2" customWidth="1"/>
    <col min="6" max="6" width="12.5703125" bestFit="1" customWidth="1"/>
    <col min="7" max="7" width="12" style="1" bestFit="1" customWidth="1"/>
    <col min="8" max="8" width="2" customWidth="1"/>
    <col min="9" max="9" width="12" style="2" bestFit="1" customWidth="1"/>
    <col min="10" max="10" width="9.140625" style="2"/>
    <col min="11" max="11" width="3.140625" customWidth="1"/>
  </cols>
  <sheetData>
    <row r="1" spans="2:66" x14ac:dyDescent="0.25">
      <c r="B1" s="66" t="s">
        <v>9</v>
      </c>
      <c r="C1" s="67"/>
      <c r="I1" s="66" t="s">
        <v>11</v>
      </c>
      <c r="J1" s="67"/>
      <c r="L1" s="5" t="s">
        <v>19</v>
      </c>
    </row>
    <row r="2" spans="2:66" ht="15.75" thickBot="1" x14ac:dyDescent="0.3">
      <c r="B2" s="6" t="s">
        <v>4</v>
      </c>
      <c r="C2" s="7" t="s">
        <v>10</v>
      </c>
      <c r="D2" s="2" t="s">
        <v>3</v>
      </c>
      <c r="F2" s="5" t="s">
        <v>2</v>
      </c>
      <c r="G2" s="4">
        <v>4.25</v>
      </c>
      <c r="I2" s="6" t="s">
        <v>4</v>
      </c>
      <c r="J2" s="7" t="s">
        <v>10</v>
      </c>
      <c r="L2" t="s">
        <v>18</v>
      </c>
    </row>
    <row r="3" spans="2:66" x14ac:dyDescent="0.25">
      <c r="B3" s="18">
        <f>INDEX(L$3:BM$3,ROWS(B$3:B3))</f>
        <v>0.9</v>
      </c>
      <c r="C3" s="19">
        <f>INDEX(L$4:BM$4,ROWS(C$3:C3))</f>
        <v>0.85</v>
      </c>
      <c r="D3" s="3" t="s">
        <v>1</v>
      </c>
      <c r="E3" s="3"/>
      <c r="F3" s="5" t="s">
        <v>0</v>
      </c>
      <c r="G3" s="4">
        <f>(G2-B3)/(B56-B3)</f>
        <v>0.81707317073170738</v>
      </c>
      <c r="I3" s="24">
        <f>B3</f>
        <v>0.9</v>
      </c>
      <c r="J3" s="9">
        <f>C3</f>
        <v>0.85</v>
      </c>
      <c r="L3">
        <v>0.9</v>
      </c>
      <c r="M3">
        <v>0.94</v>
      </c>
      <c r="N3">
        <v>0.98</v>
      </c>
      <c r="O3">
        <v>1.02</v>
      </c>
      <c r="P3">
        <v>1.05</v>
      </c>
      <c r="Q3">
        <v>1.0900000000000001</v>
      </c>
      <c r="R3">
        <v>1.1399999999999999</v>
      </c>
      <c r="S3">
        <v>1.17</v>
      </c>
      <c r="T3">
        <v>1.21</v>
      </c>
      <c r="U3">
        <v>1.25</v>
      </c>
      <c r="V3">
        <v>1.29</v>
      </c>
      <c r="W3">
        <v>1.33</v>
      </c>
      <c r="X3">
        <v>1.37</v>
      </c>
      <c r="Y3">
        <v>1.41</v>
      </c>
      <c r="Z3">
        <v>1.45</v>
      </c>
      <c r="AA3">
        <v>1.48</v>
      </c>
      <c r="AB3">
        <v>1.52</v>
      </c>
      <c r="AC3">
        <v>1.56</v>
      </c>
      <c r="AD3">
        <v>1.6</v>
      </c>
      <c r="AE3">
        <v>1.64</v>
      </c>
      <c r="AF3">
        <v>1.68</v>
      </c>
      <c r="AG3">
        <v>1.72</v>
      </c>
      <c r="AH3">
        <v>1.76</v>
      </c>
      <c r="AI3">
        <v>1.8</v>
      </c>
      <c r="AJ3">
        <v>1.84</v>
      </c>
      <c r="AK3">
        <v>1.88</v>
      </c>
      <c r="AL3">
        <v>1.91</v>
      </c>
      <c r="AM3">
        <v>1.95</v>
      </c>
      <c r="AN3">
        <v>1.99</v>
      </c>
      <c r="AO3">
        <v>2.0299999999999998</v>
      </c>
      <c r="AP3">
        <v>2.0699999999999998</v>
      </c>
      <c r="AQ3">
        <v>2.11</v>
      </c>
      <c r="AR3">
        <v>2.15</v>
      </c>
      <c r="AS3">
        <v>2.19</v>
      </c>
      <c r="AT3">
        <v>2.23</v>
      </c>
      <c r="AU3">
        <v>2.27</v>
      </c>
      <c r="AV3">
        <v>2.2999999999999998</v>
      </c>
      <c r="AW3">
        <v>2.34</v>
      </c>
      <c r="AX3">
        <v>2.38</v>
      </c>
      <c r="AY3">
        <v>2.42</v>
      </c>
      <c r="AZ3">
        <v>2.46</v>
      </c>
      <c r="BA3">
        <v>2.5</v>
      </c>
      <c r="BB3">
        <v>2.58</v>
      </c>
      <c r="BC3">
        <v>2.77</v>
      </c>
      <c r="BD3">
        <v>2.97</v>
      </c>
      <c r="BE3">
        <v>3.2</v>
      </c>
      <c r="BF3">
        <v>3.44</v>
      </c>
      <c r="BG3">
        <v>3.71</v>
      </c>
      <c r="BH3">
        <v>3.91</v>
      </c>
      <c r="BI3">
        <v>4.0599999999999996</v>
      </c>
      <c r="BJ3">
        <v>4.3</v>
      </c>
      <c r="BK3">
        <v>4.49</v>
      </c>
      <c r="BL3">
        <v>4.7300000000000004</v>
      </c>
      <c r="BM3">
        <v>5</v>
      </c>
    </row>
    <row r="4" spans="2:66" x14ac:dyDescent="0.25">
      <c r="B4" s="8">
        <f>INDEX(L$3:BM$3,ROWS(B$3:B4))</f>
        <v>0.94</v>
      </c>
      <c r="C4" s="20">
        <f>INDEX(L$4:BM$4,ROWS(C$3:C4))</f>
        <v>1</v>
      </c>
      <c r="D4" s="2">
        <f t="shared" ref="D4:D35" si="0">B4-B3</f>
        <v>3.9999999999999925E-2</v>
      </c>
      <c r="I4" s="8">
        <f t="shared" ref="I4:I51" si="1">(G$3*D4)+I3</f>
        <v>0.93268292682926823</v>
      </c>
      <c r="J4" s="9">
        <f t="shared" ref="J4:J35" ca="1" si="2">FORECAST(I4,OFFSET(C:C,MATCH(I4,B:B,1)-1,0,2), OFFSET(B:B,MATCH(I4,B:B,1)-1,0,2))</f>
        <v>0.97256097560975618</v>
      </c>
      <c r="L4">
        <v>0.85</v>
      </c>
      <c r="M4">
        <v>1</v>
      </c>
      <c r="N4">
        <v>1.1599999999999999</v>
      </c>
      <c r="O4">
        <v>1.43</v>
      </c>
      <c r="P4">
        <v>1.59</v>
      </c>
      <c r="Q4">
        <v>1.82</v>
      </c>
      <c r="R4">
        <v>2.02</v>
      </c>
      <c r="S4">
        <v>2.29</v>
      </c>
      <c r="T4">
        <v>2.57</v>
      </c>
      <c r="U4">
        <v>2.87</v>
      </c>
      <c r="V4">
        <v>3.12</v>
      </c>
      <c r="W4">
        <v>3.43</v>
      </c>
      <c r="X4">
        <v>3.79</v>
      </c>
      <c r="Y4">
        <v>4.22</v>
      </c>
      <c r="Z4">
        <v>4.62</v>
      </c>
      <c r="AA4">
        <v>5.0199999999999996</v>
      </c>
      <c r="AB4">
        <v>5.48</v>
      </c>
      <c r="AC4">
        <v>6.02</v>
      </c>
      <c r="AD4">
        <v>6.57</v>
      </c>
      <c r="AE4">
        <v>7.21</v>
      </c>
      <c r="AF4">
        <v>7.76</v>
      </c>
      <c r="AG4">
        <v>8.51</v>
      </c>
      <c r="AH4">
        <v>9.26</v>
      </c>
      <c r="AI4">
        <v>9.9700000000000006</v>
      </c>
      <c r="AJ4">
        <v>10.73</v>
      </c>
      <c r="AK4">
        <v>11.53</v>
      </c>
      <c r="AL4">
        <v>12.62</v>
      </c>
      <c r="AM4">
        <v>13.48</v>
      </c>
      <c r="AN4">
        <v>14.31</v>
      </c>
      <c r="AO4">
        <v>15.27</v>
      </c>
      <c r="AP4">
        <v>16.28</v>
      </c>
      <c r="AQ4">
        <v>17.329999999999998</v>
      </c>
      <c r="AR4">
        <v>18.41</v>
      </c>
      <c r="AS4">
        <v>19.510000000000002</v>
      </c>
      <c r="AT4">
        <v>20.66</v>
      </c>
      <c r="AU4">
        <v>21.85</v>
      </c>
      <c r="AV4">
        <v>23.09</v>
      </c>
      <c r="AW4">
        <v>24.51</v>
      </c>
      <c r="AX4">
        <v>26.09</v>
      </c>
      <c r="AY4">
        <v>27.62</v>
      </c>
      <c r="AZ4">
        <v>29.09</v>
      </c>
      <c r="BA4">
        <v>30.95</v>
      </c>
      <c r="BB4">
        <v>34.56</v>
      </c>
      <c r="BC4">
        <v>43.67</v>
      </c>
      <c r="BD4">
        <v>53.83</v>
      </c>
      <c r="BE4">
        <v>70.209999999999994</v>
      </c>
      <c r="BF4">
        <v>87.74</v>
      </c>
      <c r="BG4">
        <v>112.57</v>
      </c>
      <c r="BH4">
        <v>134.75</v>
      </c>
      <c r="BI4">
        <v>153.59</v>
      </c>
      <c r="BJ4">
        <v>183.68</v>
      </c>
      <c r="BK4">
        <v>213.71</v>
      </c>
      <c r="BL4">
        <v>254.12</v>
      </c>
      <c r="BM4">
        <v>314.87</v>
      </c>
    </row>
    <row r="5" spans="2:66" x14ac:dyDescent="0.25">
      <c r="B5" s="8">
        <f>INDEX(L$3:BM$3,ROWS(B$3:B5))</f>
        <v>0.98</v>
      </c>
      <c r="C5" s="20">
        <f>INDEX(L$4:BM$4,ROWS(C$3:C5))</f>
        <v>1.1599999999999999</v>
      </c>
      <c r="D5" s="2">
        <f t="shared" si="0"/>
        <v>4.0000000000000036E-2</v>
      </c>
      <c r="F5" s="12" t="s">
        <v>5</v>
      </c>
      <c r="G5" s="13"/>
      <c r="I5" s="8">
        <f t="shared" si="1"/>
        <v>0.96536585365853655</v>
      </c>
      <c r="J5" s="9">
        <f t="shared" ca="1" si="2"/>
        <v>1.1014634146341464</v>
      </c>
    </row>
    <row r="6" spans="2:66" x14ac:dyDescent="0.25">
      <c r="B6" s="8">
        <f>INDEX(L$3:BM$3,ROWS(B$3:B6))</f>
        <v>1.02</v>
      </c>
      <c r="C6" s="20">
        <f>INDEX(L$4:BM$4,ROWS(C$3:C6))</f>
        <v>1.43</v>
      </c>
      <c r="D6" s="2">
        <f t="shared" si="0"/>
        <v>4.0000000000000036E-2</v>
      </c>
      <c r="F6" s="14" t="s">
        <v>6</v>
      </c>
      <c r="G6" s="15"/>
      <c r="I6" s="8">
        <f t="shared" si="1"/>
        <v>0.99804878048780488</v>
      </c>
      <c r="J6" s="9">
        <f t="shared" ca="1" si="2"/>
        <v>1.2818292682926833</v>
      </c>
      <c r="L6" s="5" t="s">
        <v>20</v>
      </c>
    </row>
    <row r="7" spans="2:66" x14ac:dyDescent="0.25">
      <c r="B7" s="8">
        <f>INDEX(L$3:BM$3,ROWS(B$3:B7))</f>
        <v>1.05</v>
      </c>
      <c r="C7" s="20">
        <f>INDEX(L$4:BM$4,ROWS(C$3:C7))</f>
        <v>1.59</v>
      </c>
      <c r="D7" s="2">
        <f t="shared" si="0"/>
        <v>3.0000000000000027E-2</v>
      </c>
      <c r="F7" s="14" t="s">
        <v>7</v>
      </c>
      <c r="G7" s="15"/>
      <c r="I7" s="8">
        <f t="shared" si="1"/>
        <v>1.0225609756097562</v>
      </c>
      <c r="J7" s="9">
        <f t="shared" ca="1" si="2"/>
        <v>1.4436585365853656</v>
      </c>
      <c r="L7" t="s">
        <v>18</v>
      </c>
      <c r="M7">
        <f>INDEX($I$3:$I$56,COLUMNS($M$7:M7))</f>
        <v>0.9</v>
      </c>
      <c r="N7">
        <f>INDEX($I$3:$I$56,COLUMNS($M$7:N7))</f>
        <v>0.93268292682926823</v>
      </c>
      <c r="O7">
        <f>INDEX($I$3:$I$56,COLUMNS($M$7:O7))</f>
        <v>0.96536585365853655</v>
      </c>
      <c r="P7">
        <f>INDEX($I$3:$I$56,COLUMNS($M$7:P7))</f>
        <v>0.99804878048780488</v>
      </c>
      <c r="Q7">
        <f>INDEX($I$3:$I$56,COLUMNS($M$7:Q7))</f>
        <v>1.0225609756097562</v>
      </c>
      <c r="R7">
        <f>INDEX($I$3:$I$56,COLUMNS($M$7:R7))</f>
        <v>1.0552439024390246</v>
      </c>
      <c r="S7">
        <f>INDEX($I$3:$I$56,COLUMNS($M$7:S7))</f>
        <v>1.0960975609756098</v>
      </c>
      <c r="T7">
        <f>INDEX($I$3:$I$56,COLUMNS($M$7:T7))</f>
        <v>1.1206097560975612</v>
      </c>
      <c r="U7">
        <f>INDEX($I$3:$I$56,COLUMNS($M$7:U7))</f>
        <v>1.1532926829268295</v>
      </c>
      <c r="V7">
        <f>INDEX($I$3:$I$56,COLUMNS($M$7:V7))</f>
        <v>1.1859756097560978</v>
      </c>
      <c r="W7">
        <f>INDEX($I$3:$I$56,COLUMNS($M$7:W7))</f>
        <v>1.2186585365853662</v>
      </c>
      <c r="X7">
        <f>INDEX($I$3:$I$56,COLUMNS($M$7:X7))</f>
        <v>1.2513414634146345</v>
      </c>
      <c r="Y7">
        <f>INDEX($I$3:$I$56,COLUMNS($M$7:Y7))</f>
        <v>1.2840243902439028</v>
      </c>
      <c r="Z7">
        <f>INDEX($I$3:$I$56,COLUMNS($M$7:Z7))</f>
        <v>1.3167073170731709</v>
      </c>
      <c r="AA7">
        <f>INDEX($I$3:$I$56,COLUMNS($M$7:AA7))</f>
        <v>1.3493902439024392</v>
      </c>
      <c r="AB7">
        <f>INDEX($I$3:$I$56,COLUMNS($M$7:AB7))</f>
        <v>1.3739024390243906</v>
      </c>
      <c r="AC7">
        <f>INDEX($I$3:$I$56,COLUMNS($M$7:AC7))</f>
        <v>1.4065853658536589</v>
      </c>
      <c r="AD7">
        <f>INDEX($I$3:$I$56,COLUMNS($M$7:AD7))</f>
        <v>1.4392682926829272</v>
      </c>
      <c r="AE7">
        <f>INDEX($I$3:$I$56,COLUMNS($M$7:AE7))</f>
        <v>1.4719512195121955</v>
      </c>
      <c r="AF7">
        <f>INDEX($I$3:$I$56,COLUMNS($M$7:AF7))</f>
        <v>1.5046341463414636</v>
      </c>
      <c r="AG7">
        <f>INDEX($I$3:$I$56,COLUMNS($M$7:AG7))</f>
        <v>1.537317073170732</v>
      </c>
      <c r="AH7">
        <f>INDEX($I$3:$I$56,COLUMNS($M$7:AH7))</f>
        <v>1.5700000000000003</v>
      </c>
      <c r="AI7">
        <f>INDEX($I$3:$I$56,COLUMNS($M$7:AI7))</f>
        <v>1.6026829268292686</v>
      </c>
      <c r="AJ7">
        <f>INDEX($I$3:$I$56,COLUMNS($M$7:AJ7))</f>
        <v>1.6353658536585369</v>
      </c>
      <c r="AK7">
        <f>INDEX($I$3:$I$56,COLUMNS($M$7:AK7))</f>
        <v>1.6680487804878052</v>
      </c>
      <c r="AL7">
        <f>INDEX($I$3:$I$56,COLUMNS($M$7:AL7))</f>
        <v>1.7007317073170733</v>
      </c>
      <c r="AM7">
        <f>INDEX($I$3:$I$56,COLUMNS($M$7:AM7))</f>
        <v>1.7252439024390247</v>
      </c>
      <c r="AN7">
        <f>INDEX($I$3:$I$56,COLUMNS($M$7:AN7))</f>
        <v>1.757926829268293</v>
      </c>
      <c r="AO7">
        <f>INDEX($I$3:$I$56,COLUMNS($M$7:AO7))</f>
        <v>1.7906097560975613</v>
      </c>
      <c r="AP7">
        <f>INDEX($I$3:$I$56,COLUMNS($M$7:AP7))</f>
        <v>1.8232926829268294</v>
      </c>
      <c r="AQ7">
        <f>INDEX($I$3:$I$56,COLUMNS($M$7:AQ7))</f>
        <v>1.8559756097560978</v>
      </c>
      <c r="AR7">
        <f>INDEX($I$3:$I$56,COLUMNS($M$7:AR7))</f>
        <v>1.8886585365853661</v>
      </c>
      <c r="AS7">
        <f>INDEX($I$3:$I$56,COLUMNS($M$7:AS7))</f>
        <v>1.9213414634146344</v>
      </c>
      <c r="AT7">
        <f>INDEX($I$3:$I$56,COLUMNS($M$7:AT7))</f>
        <v>1.9540243902439027</v>
      </c>
      <c r="AU7">
        <f>INDEX($I$3:$I$56,COLUMNS($M$7:AU7))</f>
        <v>1.9867073170731711</v>
      </c>
      <c r="AV7">
        <f>INDEX($I$3:$I$56,COLUMNS($M$7:AV7))</f>
        <v>2.0193902439024392</v>
      </c>
      <c r="AW7">
        <f>INDEX($I$3:$I$56,COLUMNS($M$7:AW7))</f>
        <v>2.0439024390243903</v>
      </c>
      <c r="AX7">
        <f>INDEX($I$3:$I$56,COLUMNS($M$7:AX7))</f>
        <v>2.0765853658536586</v>
      </c>
      <c r="AY7">
        <f>INDEX($I$3:$I$56,COLUMNS($M$7:AY7))</f>
        <v>2.1092682926829269</v>
      </c>
      <c r="AZ7">
        <f>INDEX($I$3:$I$56,COLUMNS($M$7:AZ7))</f>
        <v>2.1419512195121952</v>
      </c>
      <c r="BA7">
        <f>INDEX($I$3:$I$56,COLUMNS($M$7:BA7))</f>
        <v>2.1746341463414636</v>
      </c>
      <c r="BB7">
        <f>INDEX($I$3:$I$56,COLUMNS($M$7:BB7))</f>
        <v>2.2073170731707319</v>
      </c>
      <c r="BC7">
        <f>INDEX($I$3:$I$56,COLUMNS($M$7:BC7))</f>
        <v>2.2726829268292685</v>
      </c>
      <c r="BD7">
        <f>INDEX($I$3:$I$56,COLUMNS($M$7:BD7))</f>
        <v>2.427926829268293</v>
      </c>
      <c r="BE7">
        <f>INDEX($I$3:$I$56,COLUMNS($M$7:BE7))</f>
        <v>2.5913414634146346</v>
      </c>
      <c r="BF7">
        <f>INDEX($I$3:$I$56,COLUMNS($M$7:BF7))</f>
        <v>2.7792682926829273</v>
      </c>
      <c r="BG7">
        <f>INDEX($I$3:$I$56,COLUMNS($M$7:BG7))</f>
        <v>2.9753658536585368</v>
      </c>
      <c r="BH7">
        <f>INDEX($I$3:$I$56,COLUMNS($M$7:BH7))</f>
        <v>3.1959756097560978</v>
      </c>
      <c r="BI7">
        <f>INDEX($I$3:$I$56,COLUMNS($M$7:BI7))</f>
        <v>3.3593902439024395</v>
      </c>
      <c r="BJ7">
        <f>INDEX($I$3:$I$56,COLUMNS($M$7:BJ7))</f>
        <v>3.4819512195121951</v>
      </c>
      <c r="BK7">
        <f>INDEX($I$3:$I$56,COLUMNS($M$7:BK7))</f>
        <v>3.678048780487805</v>
      </c>
      <c r="BL7">
        <f>INDEX($I$3:$I$56,COLUMNS($M$7:BL7))</f>
        <v>3.8332926829268299</v>
      </c>
      <c r="BM7">
        <f>INDEX($I$3:$I$56,COLUMNS($M$7:BM7))</f>
        <v>4.0293902439024398</v>
      </c>
      <c r="BN7">
        <f>INDEX($I$3:$I$56,COLUMNS($M$7:BN7))</f>
        <v>4.2500000000000009</v>
      </c>
    </row>
    <row r="8" spans="2:66" x14ac:dyDescent="0.25">
      <c r="B8" s="8">
        <f>INDEX(L$3:BM$3,ROWS(B$3:B8))</f>
        <v>1.0900000000000001</v>
      </c>
      <c r="C8" s="20">
        <f>INDEX(L$4:BM$4,ROWS(C$3:C8))</f>
        <v>1.82</v>
      </c>
      <c r="D8" s="2">
        <f t="shared" si="0"/>
        <v>4.0000000000000036E-2</v>
      </c>
      <c r="F8" s="14" t="s">
        <v>8</v>
      </c>
      <c r="G8" s="15"/>
      <c r="I8" s="8">
        <f t="shared" si="1"/>
        <v>1.0552439024390246</v>
      </c>
      <c r="J8" s="9">
        <f t="shared" ca="1" si="2"/>
        <v>1.6201524390243911</v>
      </c>
      <c r="L8">
        <f>INDEX($J$3:$J$56,COLUMNS($L$8:L8))</f>
        <v>0.85</v>
      </c>
      <c r="M8">
        <f ca="1">INDEX($J$3:$J$56,COLUMNS($L$8:M8))</f>
        <v>0.97256097560975618</v>
      </c>
      <c r="N8">
        <f ca="1">INDEX($J$3:$J$56,COLUMNS($L$8:N8))</f>
        <v>1.1014634146341464</v>
      </c>
      <c r="O8">
        <f ca="1">INDEX($J$3:$J$56,COLUMNS($L$8:O8))</f>
        <v>1.2818292682926833</v>
      </c>
      <c r="P8">
        <f ca="1">INDEX($J$3:$J$56,COLUMNS($L$8:P8))</f>
        <v>1.4436585365853656</v>
      </c>
      <c r="Q8">
        <f ca="1">INDEX($J$3:$J$56,COLUMNS($L$8:Q8))</f>
        <v>1.6201524390243911</v>
      </c>
      <c r="R8">
        <f ca="1">INDEX($J$3:$J$56,COLUMNS($L$8:R8))</f>
        <v>1.8443902439024393</v>
      </c>
      <c r="S8">
        <f ca="1">INDEX($J$3:$J$56,COLUMNS($L$8:S8))</f>
        <v>1.9424390243902447</v>
      </c>
      <c r="T8">
        <f ca="1">INDEX($J$3:$J$56,COLUMNS($L$8:T8))</f>
        <v>2.1396341463414661</v>
      </c>
      <c r="U8">
        <f ca="1">INDEX($J$3:$J$56,COLUMNS($L$8:U8))</f>
        <v>2.4018292682926852</v>
      </c>
      <c r="V8">
        <f ca="1">INDEX($J$3:$J$56,COLUMNS($L$8:V8))</f>
        <v>2.6349390243902464</v>
      </c>
      <c r="W8">
        <f ca="1">INDEX($J$3:$J$56,COLUMNS($L$8:W8))</f>
        <v>2.8783841463414648</v>
      </c>
      <c r="X8">
        <f ca="1">INDEX($J$3:$J$56,COLUMNS($L$8:X8))</f>
        <v>3.0826524390243915</v>
      </c>
      <c r="Y8">
        <f ca="1">INDEX($J$3:$J$56,COLUMNS($L$8:Y8))</f>
        <v>3.3269817073170742</v>
      </c>
      <c r="Z8">
        <f ca="1">INDEX($J$3:$J$56,COLUMNS($L$8:Z8))</f>
        <v>3.6045121951219521</v>
      </c>
      <c r="AA8">
        <f ca="1">INDEX($J$3:$J$56,COLUMNS($L$8:AA8))</f>
        <v>3.8319512195121952</v>
      </c>
      <c r="AB8">
        <f ca="1">INDEX($J$3:$J$56,COLUMNS($L$8:AB8))</f>
        <v>4.1832926829268313</v>
      </c>
      <c r="AC8">
        <f ca="1">INDEX($J$3:$J$56,COLUMNS($L$8:AC8))</f>
        <v>4.5126829268292727</v>
      </c>
      <c r="AD8">
        <f ca="1">INDEX($J$3:$J$56,COLUMNS($L$8:AD8))</f>
        <v>4.9126829268292767</v>
      </c>
      <c r="AE8">
        <f ca="1">INDEX($J$3:$J$56,COLUMNS($L$8:AE8))</f>
        <v>5.3032926829268341</v>
      </c>
      <c r="AF8">
        <f ca="1">INDEX($J$3:$J$56,COLUMNS($L$8:AF8))</f>
        <v>5.713780487804879</v>
      </c>
      <c r="AG8">
        <f ca="1">INDEX($J$3:$J$56,COLUMNS($L$8:AG8))</f>
        <v>6.1575000000000042</v>
      </c>
      <c r="AH8">
        <f ca="1">INDEX($J$3:$J$56,COLUMNS($L$8:AH8))</f>
        <v>6.6129268292682966</v>
      </c>
      <c r="AI8">
        <f ca="1">INDEX($J$3:$J$56,COLUMNS($L$8:AI8))</f>
        <v>7.1358536585365897</v>
      </c>
      <c r="AJ8">
        <f ca="1">INDEX($J$3:$J$56,COLUMNS($L$8:AJ8))</f>
        <v>7.5956707317073224</v>
      </c>
      <c r="AK8">
        <f ca="1">INDEX($J$3:$J$56,COLUMNS($L$8:AK8))</f>
        <v>8.1487195121951288</v>
      </c>
      <c r="AL8">
        <f ca="1">INDEX($J$3:$J$56,COLUMNS($L$8:AL8))</f>
        <v>8.6083231707317083</v>
      </c>
      <c r="AM8">
        <f ca="1">INDEX($J$3:$J$56,COLUMNS($L$8:AM8))</f>
        <v>9.2211280487804927</v>
      </c>
      <c r="AN8">
        <f ca="1">INDEX($J$3:$J$56,COLUMNS($L$8:AN8))</f>
        <v>9.8033231707317157</v>
      </c>
      <c r="AO8">
        <f ca="1">INDEX($J$3:$J$56,COLUMNS($L$8:AO8))</f>
        <v>10.412560975609757</v>
      </c>
      <c r="AP8">
        <f ca="1">INDEX($J$3:$J$56,COLUMNS($L$8:AP8))</f>
        <v>11.049512195121959</v>
      </c>
      <c r="AQ8">
        <f ca="1">INDEX($J$3:$J$56,COLUMNS($L$8:AQ8))</f>
        <v>11.844593495934973</v>
      </c>
      <c r="AR8">
        <f ca="1">INDEX($J$3:$J$56,COLUMNS($L$8:AR8))</f>
        <v>12.863841463414641</v>
      </c>
      <c r="AS8">
        <f ca="1">INDEX($J$3:$J$56,COLUMNS($L$8:AS8))</f>
        <v>13.563506097560985</v>
      </c>
      <c r="AT8">
        <f ca="1">INDEX($J$3:$J$56,COLUMNS($L$8:AT8))</f>
        <v>14.241676829268304</v>
      </c>
      <c r="AU8">
        <f ca="1">INDEX($J$3:$J$56,COLUMNS($L$8:AU8))</f>
        <v>15.015365853658544</v>
      </c>
      <c r="AV8">
        <f ca="1">INDEX($J$3:$J$56,COLUMNS($L$8:AV8))</f>
        <v>15.621036585365857</v>
      </c>
      <c r="AW8">
        <f ca="1">INDEX($J$3:$J$56,COLUMNS($L$8:AW8))</f>
        <v>16.452865853658544</v>
      </c>
      <c r="AX8">
        <f ca="1">INDEX($J$3:$J$56,COLUMNS($L$8:AX8))</f>
        <v>17.310792682926831</v>
      </c>
      <c r="AY8">
        <f ca="1">INDEX($J$3:$J$56,COLUMNS($L$8:AY8))</f>
        <v>18.192682926829271</v>
      </c>
      <c r="AZ8">
        <f ca="1">INDEX($J$3:$J$56,COLUMNS($L$8:AZ8))</f>
        <v>19.087439024390257</v>
      </c>
      <c r="BA8">
        <f ca="1">INDEX($J$3:$J$56,COLUMNS($L$8:BA8))</f>
        <v>20.007865853658544</v>
      </c>
      <c r="BB8">
        <f ca="1">INDEX($J$3:$J$56,COLUMNS($L$8:BB8))</f>
        <v>21.960894308943082</v>
      </c>
      <c r="BC8">
        <f ca="1">INDEX($J$3:$J$56,COLUMNS($L$8:BC8))</f>
        <v>27.911310975609766</v>
      </c>
      <c r="BD8">
        <f ca="1">INDEX($J$3:$J$56,COLUMNS($L$8:BD8))</f>
        <v>35.103793324775381</v>
      </c>
      <c r="BE8">
        <f ca="1">INDEX($J$3:$J$56,COLUMNS($L$8:BE8))</f>
        <v>44.140829268292691</v>
      </c>
      <c r="BF8">
        <f ca="1">INDEX($J$3:$J$56,COLUMNS($L$8:BF8))</f>
        <v>54.21214209968187</v>
      </c>
      <c r="BG8">
        <f ca="1">INDEX($J$3:$J$56,COLUMNS($L$8:BG8))</f>
        <v>69.923393425238601</v>
      </c>
      <c r="BH8">
        <f ca="1">INDEX($J$3:$J$56,COLUMNS($L$8:BH8))</f>
        <v>81.852129065040657</v>
      </c>
      <c r="BI8">
        <f ca="1">INDEX($J$3:$J$56,COLUMNS($L$8:BI8))</f>
        <v>91.597958446251113</v>
      </c>
      <c r="BJ8">
        <f ca="1">INDEX($J$3:$J$56,COLUMNS($L$8:BJ8))</f>
        <v>109.63167118337847</v>
      </c>
      <c r="BK8">
        <f ca="1">INDEX($J$3:$J$56,COLUMNS($L$8:BK8))</f>
        <v>126.24315853658538</v>
      </c>
      <c r="BL8">
        <f ca="1">INDEX($J$3:$J$56,COLUMNS($L$8:BL8))</f>
        <v>149.74541463414647</v>
      </c>
      <c r="BM8">
        <f ca="1">INDEX($J$3:$J$56,COLUMNS($L$8:BM8))</f>
        <v>177.41125000000011</v>
      </c>
    </row>
    <row r="9" spans="2:66" x14ac:dyDescent="0.25">
      <c r="B9" s="8">
        <f>INDEX(L$3:BM$3,ROWS(B$3:B9))</f>
        <v>1.1399999999999999</v>
      </c>
      <c r="C9" s="20">
        <f>INDEX(L$4:BM$4,ROWS(C$3:C9))</f>
        <v>2.02</v>
      </c>
      <c r="D9" s="2">
        <f t="shared" si="0"/>
        <v>4.9999999999999822E-2</v>
      </c>
      <c r="F9" s="14"/>
      <c r="G9" s="15"/>
      <c r="I9" s="8">
        <f t="shared" si="1"/>
        <v>1.0960975609756098</v>
      </c>
      <c r="J9" s="9">
        <f t="shared" ca="1" si="2"/>
        <v>1.8443902439024393</v>
      </c>
    </row>
    <row r="10" spans="2:66" x14ac:dyDescent="0.25">
      <c r="B10" s="8">
        <f>INDEX(L$3:BM$3,ROWS(B$3:B10))</f>
        <v>1.17</v>
      </c>
      <c r="C10" s="20">
        <f>INDEX(L$4:BM$4,ROWS(C$3:C10))</f>
        <v>2.29</v>
      </c>
      <c r="D10" s="2">
        <f t="shared" si="0"/>
        <v>3.0000000000000027E-2</v>
      </c>
      <c r="F10" s="14" t="s">
        <v>12</v>
      </c>
      <c r="G10" s="15"/>
      <c r="I10" s="8">
        <f t="shared" si="1"/>
        <v>1.1206097560975612</v>
      </c>
      <c r="J10" s="9">
        <f t="shared" ca="1" si="2"/>
        <v>1.9424390243902447</v>
      </c>
    </row>
    <row r="11" spans="2:66" x14ac:dyDescent="0.25">
      <c r="B11" s="8">
        <f>INDEX(L$3:BM$3,ROWS(B$3:B11))</f>
        <v>1.21</v>
      </c>
      <c r="C11" s="20">
        <f>INDEX(L$4:BM$4,ROWS(C$3:C11))</f>
        <v>2.57</v>
      </c>
      <c r="D11" s="2">
        <f t="shared" si="0"/>
        <v>4.0000000000000036E-2</v>
      </c>
      <c r="F11" s="14" t="s">
        <v>13</v>
      </c>
      <c r="G11" s="15"/>
      <c r="I11" s="8">
        <f t="shared" si="1"/>
        <v>1.1532926829268295</v>
      </c>
      <c r="J11" s="9">
        <f t="shared" ca="1" si="2"/>
        <v>2.1396341463414661</v>
      </c>
    </row>
    <row r="12" spans="2:66" x14ac:dyDescent="0.25">
      <c r="B12" s="8">
        <f>INDEX(L$3:BM$3,ROWS(B$3:B12))</f>
        <v>1.25</v>
      </c>
      <c r="C12" s="20">
        <f>INDEX(L$4:BM$4,ROWS(C$3:C12))</f>
        <v>2.87</v>
      </c>
      <c r="D12" s="2">
        <f t="shared" si="0"/>
        <v>4.0000000000000036E-2</v>
      </c>
      <c r="F12" s="14" t="s">
        <v>14</v>
      </c>
      <c r="G12" s="15"/>
      <c r="I12" s="8">
        <f t="shared" si="1"/>
        <v>1.1859756097560978</v>
      </c>
      <c r="J12" s="9">
        <f t="shared" ca="1" si="2"/>
        <v>2.4018292682926852</v>
      </c>
    </row>
    <row r="13" spans="2:66" x14ac:dyDescent="0.25">
      <c r="B13" s="8">
        <f>INDEX(L$3:BM$3,ROWS(B$3:B13))</f>
        <v>1.29</v>
      </c>
      <c r="C13" s="20">
        <f>INDEX(L$4:BM$4,ROWS(C$3:C13))</f>
        <v>3.12</v>
      </c>
      <c r="D13" s="2">
        <f t="shared" si="0"/>
        <v>4.0000000000000036E-2</v>
      </c>
      <c r="F13" s="14" t="s">
        <v>15</v>
      </c>
      <c r="G13" s="15"/>
      <c r="I13" s="8">
        <f t="shared" si="1"/>
        <v>1.2186585365853662</v>
      </c>
      <c r="J13" s="9">
        <f t="shared" ca="1" si="2"/>
        <v>2.6349390243902464</v>
      </c>
    </row>
    <row r="14" spans="2:66" x14ac:dyDescent="0.25">
      <c r="B14" s="8">
        <f>INDEX(L$3:BM$3,ROWS(B$3:B14))</f>
        <v>1.33</v>
      </c>
      <c r="C14" s="20">
        <f>INDEX(L$4:BM$4,ROWS(C$3:C14))</f>
        <v>3.43</v>
      </c>
      <c r="D14" s="2">
        <f t="shared" si="0"/>
        <v>4.0000000000000036E-2</v>
      </c>
      <c r="F14" s="14" t="s">
        <v>16</v>
      </c>
      <c r="G14" s="15"/>
      <c r="I14" s="8">
        <f t="shared" si="1"/>
        <v>1.2513414634146345</v>
      </c>
      <c r="J14" s="9">
        <f t="shared" ca="1" si="2"/>
        <v>2.8783841463414648</v>
      </c>
    </row>
    <row r="15" spans="2:66" x14ac:dyDescent="0.25">
      <c r="B15" s="8">
        <f>INDEX(L$3:BM$3,ROWS(B$3:B15))</f>
        <v>1.37</v>
      </c>
      <c r="C15" s="20">
        <f>INDEX(L$4:BM$4,ROWS(C$3:C15))</f>
        <v>3.79</v>
      </c>
      <c r="D15" s="2">
        <f t="shared" si="0"/>
        <v>4.0000000000000036E-2</v>
      </c>
      <c r="F15" s="16" t="s">
        <v>17</v>
      </c>
      <c r="G15" s="17"/>
      <c r="I15" s="8">
        <f t="shared" si="1"/>
        <v>1.2840243902439028</v>
      </c>
      <c r="J15" s="9">
        <f t="shared" ca="1" si="2"/>
        <v>3.0826524390243915</v>
      </c>
    </row>
    <row r="16" spans="2:66" x14ac:dyDescent="0.25">
      <c r="B16" s="8">
        <f>INDEX(L$3:BM$3,ROWS(B$3:B16))</f>
        <v>1.41</v>
      </c>
      <c r="C16" s="20">
        <f>INDEX(L$4:BM$4,ROWS(C$3:C16))</f>
        <v>4.22</v>
      </c>
      <c r="D16" s="2">
        <f t="shared" si="0"/>
        <v>3.9999999999999813E-2</v>
      </c>
      <c r="I16" s="8">
        <f t="shared" si="1"/>
        <v>1.3167073170731709</v>
      </c>
      <c r="J16" s="9">
        <f t="shared" ca="1" si="2"/>
        <v>3.3269817073170742</v>
      </c>
    </row>
    <row r="17" spans="2:10" x14ac:dyDescent="0.25">
      <c r="B17" s="8">
        <f>INDEX(L$3:BM$3,ROWS(B$3:B17))</f>
        <v>1.45</v>
      </c>
      <c r="C17" s="20">
        <f>INDEX(L$4:BM$4,ROWS(C$3:C17))</f>
        <v>4.62</v>
      </c>
      <c r="D17" s="2">
        <f t="shared" si="0"/>
        <v>4.0000000000000036E-2</v>
      </c>
      <c r="I17" s="8">
        <f t="shared" si="1"/>
        <v>1.3493902439024392</v>
      </c>
      <c r="J17" s="9">
        <f t="shared" ca="1" si="2"/>
        <v>3.6045121951219521</v>
      </c>
    </row>
    <row r="18" spans="2:10" x14ac:dyDescent="0.25">
      <c r="B18" s="8">
        <f>INDEX(L$3:BM$3,ROWS(B$3:B18))</f>
        <v>1.48</v>
      </c>
      <c r="C18" s="20">
        <f>INDEX(L$4:BM$4,ROWS(C$3:C18))</f>
        <v>5.0199999999999996</v>
      </c>
      <c r="D18" s="2">
        <f t="shared" si="0"/>
        <v>3.0000000000000027E-2</v>
      </c>
      <c r="I18" s="8">
        <f t="shared" si="1"/>
        <v>1.3739024390243906</v>
      </c>
      <c r="J18" s="9">
        <f t="shared" ca="1" si="2"/>
        <v>3.8319512195121952</v>
      </c>
    </row>
    <row r="19" spans="2:10" x14ac:dyDescent="0.25">
      <c r="B19" s="8">
        <f>INDEX(L$3:BM$3,ROWS(B$3:B19))</f>
        <v>1.52</v>
      </c>
      <c r="C19" s="20">
        <f>INDEX(L$4:BM$4,ROWS(C$3:C19))</f>
        <v>5.48</v>
      </c>
      <c r="D19" s="2">
        <f t="shared" si="0"/>
        <v>4.0000000000000036E-2</v>
      </c>
      <c r="I19" s="8">
        <f t="shared" si="1"/>
        <v>1.4065853658536589</v>
      </c>
      <c r="J19" s="9">
        <f t="shared" ca="1" si="2"/>
        <v>4.1832926829268313</v>
      </c>
    </row>
    <row r="20" spans="2:10" x14ac:dyDescent="0.25">
      <c r="B20" s="8">
        <f>INDEX(L$3:BM$3,ROWS(B$3:B20))</f>
        <v>1.56</v>
      </c>
      <c r="C20" s="20">
        <f>INDEX(L$4:BM$4,ROWS(C$3:C20))</f>
        <v>6.02</v>
      </c>
      <c r="D20" s="2">
        <f t="shared" si="0"/>
        <v>4.0000000000000036E-2</v>
      </c>
      <c r="I20" s="8">
        <f t="shared" si="1"/>
        <v>1.4392682926829272</v>
      </c>
      <c r="J20" s="9">
        <f t="shared" ca="1" si="2"/>
        <v>4.5126829268292727</v>
      </c>
    </row>
    <row r="21" spans="2:10" x14ac:dyDescent="0.25">
      <c r="B21" s="8">
        <f>INDEX(L$3:BM$3,ROWS(B$3:B21))</f>
        <v>1.6</v>
      </c>
      <c r="C21" s="20">
        <f>INDEX(L$4:BM$4,ROWS(C$3:C21))</f>
        <v>6.57</v>
      </c>
      <c r="D21" s="2">
        <f t="shared" si="0"/>
        <v>4.0000000000000036E-2</v>
      </c>
      <c r="I21" s="8">
        <f t="shared" si="1"/>
        <v>1.4719512195121955</v>
      </c>
      <c r="J21" s="9">
        <f t="shared" ca="1" si="2"/>
        <v>4.9126829268292767</v>
      </c>
    </row>
    <row r="22" spans="2:10" x14ac:dyDescent="0.25">
      <c r="B22" s="8">
        <f>INDEX(L$3:BM$3,ROWS(B$3:B22))</f>
        <v>1.64</v>
      </c>
      <c r="C22" s="20">
        <f>INDEX(L$4:BM$4,ROWS(C$3:C22))</f>
        <v>7.21</v>
      </c>
      <c r="D22" s="2">
        <f t="shared" si="0"/>
        <v>3.9999999999999813E-2</v>
      </c>
      <c r="I22" s="8">
        <f t="shared" si="1"/>
        <v>1.5046341463414636</v>
      </c>
      <c r="J22" s="9">
        <f t="shared" ca="1" si="2"/>
        <v>5.3032926829268341</v>
      </c>
    </row>
    <row r="23" spans="2:10" x14ac:dyDescent="0.25">
      <c r="B23" s="8">
        <f>INDEX(L$3:BM$3,ROWS(B$3:B23))</f>
        <v>1.68</v>
      </c>
      <c r="C23" s="20">
        <f>INDEX(L$4:BM$4,ROWS(C$3:C23))</f>
        <v>7.76</v>
      </c>
      <c r="D23" s="2">
        <f t="shared" si="0"/>
        <v>4.0000000000000036E-2</v>
      </c>
      <c r="I23" s="8">
        <f t="shared" si="1"/>
        <v>1.537317073170732</v>
      </c>
      <c r="J23" s="9">
        <f t="shared" ca="1" si="2"/>
        <v>5.713780487804879</v>
      </c>
    </row>
    <row r="24" spans="2:10" x14ac:dyDescent="0.25">
      <c r="B24" s="8">
        <f>INDEX(L$3:BM$3,ROWS(B$3:B24))</f>
        <v>1.72</v>
      </c>
      <c r="C24" s="20">
        <f>INDEX(L$4:BM$4,ROWS(C$3:C24))</f>
        <v>8.51</v>
      </c>
      <c r="D24" s="2">
        <f t="shared" si="0"/>
        <v>4.0000000000000036E-2</v>
      </c>
      <c r="I24" s="8">
        <f t="shared" si="1"/>
        <v>1.5700000000000003</v>
      </c>
      <c r="J24" s="9">
        <f t="shared" ca="1" si="2"/>
        <v>6.1575000000000042</v>
      </c>
    </row>
    <row r="25" spans="2:10" x14ac:dyDescent="0.25">
      <c r="B25" s="8">
        <f>INDEX(L$3:BM$3,ROWS(B$3:B25))</f>
        <v>1.76</v>
      </c>
      <c r="C25" s="20">
        <f>INDEX(L$4:BM$4,ROWS(C$3:C25))</f>
        <v>9.26</v>
      </c>
      <c r="D25" s="2">
        <f t="shared" si="0"/>
        <v>4.0000000000000036E-2</v>
      </c>
      <c r="I25" s="8">
        <f t="shared" si="1"/>
        <v>1.6026829268292686</v>
      </c>
      <c r="J25" s="9">
        <f t="shared" ca="1" si="2"/>
        <v>6.6129268292682966</v>
      </c>
    </row>
    <row r="26" spans="2:10" x14ac:dyDescent="0.25">
      <c r="B26" s="8">
        <f>INDEX(L$3:BM$3,ROWS(B$3:B26))</f>
        <v>1.8</v>
      </c>
      <c r="C26" s="20">
        <f>INDEX(L$4:BM$4,ROWS(C$3:C26))</f>
        <v>9.9700000000000006</v>
      </c>
      <c r="D26" s="2">
        <f t="shared" si="0"/>
        <v>4.0000000000000036E-2</v>
      </c>
      <c r="I26" s="8">
        <f t="shared" si="1"/>
        <v>1.6353658536585369</v>
      </c>
      <c r="J26" s="9">
        <f t="shared" ca="1" si="2"/>
        <v>7.1358536585365897</v>
      </c>
    </row>
    <row r="27" spans="2:10" x14ac:dyDescent="0.25">
      <c r="B27" s="8">
        <f>INDEX(L$3:BM$3,ROWS(B$3:B27))</f>
        <v>1.84</v>
      </c>
      <c r="C27" s="20">
        <f>INDEX(L$4:BM$4,ROWS(C$3:C27))</f>
        <v>10.73</v>
      </c>
      <c r="D27" s="2">
        <f t="shared" si="0"/>
        <v>4.0000000000000036E-2</v>
      </c>
      <c r="I27" s="8">
        <f t="shared" si="1"/>
        <v>1.6680487804878052</v>
      </c>
      <c r="J27" s="9">
        <f t="shared" ca="1" si="2"/>
        <v>7.5956707317073224</v>
      </c>
    </row>
    <row r="28" spans="2:10" x14ac:dyDescent="0.25">
      <c r="B28" s="8">
        <f>INDEX(L$3:BM$3,ROWS(B$3:B28))</f>
        <v>1.88</v>
      </c>
      <c r="C28" s="20">
        <f>INDEX(L$4:BM$4,ROWS(C$3:C28))</f>
        <v>11.53</v>
      </c>
      <c r="D28" s="2">
        <f t="shared" si="0"/>
        <v>3.9999999999999813E-2</v>
      </c>
      <c r="I28" s="8">
        <f t="shared" si="1"/>
        <v>1.7007317073170733</v>
      </c>
      <c r="J28" s="9">
        <f t="shared" ca="1" si="2"/>
        <v>8.1487195121951288</v>
      </c>
    </row>
    <row r="29" spans="2:10" x14ac:dyDescent="0.25">
      <c r="B29" s="8">
        <f>INDEX(L$3:BM$3,ROWS(B$3:B29))</f>
        <v>1.91</v>
      </c>
      <c r="C29" s="20">
        <f>INDEX(L$4:BM$4,ROWS(C$3:C29))</f>
        <v>12.62</v>
      </c>
      <c r="D29" s="2">
        <f t="shared" si="0"/>
        <v>3.0000000000000027E-2</v>
      </c>
      <c r="I29" s="8">
        <f t="shared" si="1"/>
        <v>1.7252439024390247</v>
      </c>
      <c r="J29" s="9">
        <f t="shared" ca="1" si="2"/>
        <v>8.6083231707317083</v>
      </c>
    </row>
    <row r="30" spans="2:10" x14ac:dyDescent="0.25">
      <c r="B30" s="8">
        <f>INDEX(L$3:BM$3,ROWS(B$3:B30))</f>
        <v>1.95</v>
      </c>
      <c r="C30" s="20">
        <f>INDEX(L$4:BM$4,ROWS(C$3:C30))</f>
        <v>13.48</v>
      </c>
      <c r="D30" s="2">
        <f t="shared" si="0"/>
        <v>4.0000000000000036E-2</v>
      </c>
      <c r="I30" s="8">
        <f t="shared" si="1"/>
        <v>1.757926829268293</v>
      </c>
      <c r="J30" s="9">
        <f t="shared" ca="1" si="2"/>
        <v>9.2211280487804927</v>
      </c>
    </row>
    <row r="31" spans="2:10" x14ac:dyDescent="0.25">
      <c r="B31" s="8">
        <f>INDEX(L$3:BM$3,ROWS(B$3:B31))</f>
        <v>1.99</v>
      </c>
      <c r="C31" s="20">
        <f>INDEX(L$4:BM$4,ROWS(C$3:C31))</f>
        <v>14.31</v>
      </c>
      <c r="D31" s="2">
        <f t="shared" si="0"/>
        <v>4.0000000000000036E-2</v>
      </c>
      <c r="I31" s="8">
        <f t="shared" si="1"/>
        <v>1.7906097560975613</v>
      </c>
      <c r="J31" s="9">
        <f t="shared" ca="1" si="2"/>
        <v>9.8033231707317157</v>
      </c>
    </row>
    <row r="32" spans="2:10" x14ac:dyDescent="0.25">
      <c r="B32" s="8">
        <f>INDEX(L$3:BM$3,ROWS(B$3:B32))</f>
        <v>2.0299999999999998</v>
      </c>
      <c r="C32" s="20">
        <f>INDEX(L$4:BM$4,ROWS(C$3:C32))</f>
        <v>15.27</v>
      </c>
      <c r="D32" s="2">
        <f t="shared" si="0"/>
        <v>3.9999999999999813E-2</v>
      </c>
      <c r="I32" s="8">
        <f t="shared" si="1"/>
        <v>1.8232926829268294</v>
      </c>
      <c r="J32" s="9">
        <f t="shared" ca="1" si="2"/>
        <v>10.412560975609757</v>
      </c>
    </row>
    <row r="33" spans="2:10" x14ac:dyDescent="0.25">
      <c r="B33" s="8">
        <f>INDEX(L$3:BM$3,ROWS(B$3:B33))</f>
        <v>2.0699999999999998</v>
      </c>
      <c r="C33" s="20">
        <f>INDEX(L$4:BM$4,ROWS(C$3:C33))</f>
        <v>16.28</v>
      </c>
      <c r="D33" s="2">
        <f t="shared" si="0"/>
        <v>4.0000000000000036E-2</v>
      </c>
      <c r="I33" s="8">
        <f t="shared" si="1"/>
        <v>1.8559756097560978</v>
      </c>
      <c r="J33" s="9">
        <f t="shared" ca="1" si="2"/>
        <v>11.049512195121959</v>
      </c>
    </row>
    <row r="34" spans="2:10" x14ac:dyDescent="0.25">
      <c r="B34" s="8">
        <f>INDEX(L$3:BM$3,ROWS(B$3:B34))</f>
        <v>2.11</v>
      </c>
      <c r="C34" s="20">
        <f>INDEX(L$4:BM$4,ROWS(C$3:C34))</f>
        <v>17.329999999999998</v>
      </c>
      <c r="D34" s="2">
        <f t="shared" si="0"/>
        <v>4.0000000000000036E-2</v>
      </c>
      <c r="I34" s="8">
        <f t="shared" si="1"/>
        <v>1.8886585365853661</v>
      </c>
      <c r="J34" s="9">
        <f t="shared" ca="1" si="2"/>
        <v>11.844593495934973</v>
      </c>
    </row>
    <row r="35" spans="2:10" x14ac:dyDescent="0.25">
      <c r="B35" s="8">
        <f>INDEX(L$3:BM$3,ROWS(B$3:B35))</f>
        <v>2.15</v>
      </c>
      <c r="C35" s="20">
        <f>INDEX(L$4:BM$4,ROWS(C$3:C35))</f>
        <v>18.41</v>
      </c>
      <c r="D35" s="2">
        <f t="shared" si="0"/>
        <v>4.0000000000000036E-2</v>
      </c>
      <c r="I35" s="8">
        <f t="shared" si="1"/>
        <v>1.9213414634146344</v>
      </c>
      <c r="J35" s="9">
        <f t="shared" ca="1" si="2"/>
        <v>12.863841463414641</v>
      </c>
    </row>
    <row r="36" spans="2:10" x14ac:dyDescent="0.25">
      <c r="B36" s="8">
        <f>INDEX(L$3:BM$3,ROWS(B$3:B36))</f>
        <v>2.19</v>
      </c>
      <c r="C36" s="20">
        <f>INDEX(L$4:BM$4,ROWS(C$3:C36))</f>
        <v>19.510000000000002</v>
      </c>
      <c r="D36" s="2">
        <f t="shared" ref="D36:D56" si="3">B36-B35</f>
        <v>4.0000000000000036E-2</v>
      </c>
      <c r="I36" s="8">
        <f t="shared" si="1"/>
        <v>1.9540243902439027</v>
      </c>
      <c r="J36" s="9">
        <f t="shared" ref="J36:J55" ca="1" si="4">FORECAST(I36,OFFSET(C:C,MATCH(I36,B:B,1)-1,0,2), OFFSET(B:B,MATCH(I36,B:B,1)-1,0,2))</f>
        <v>13.563506097560985</v>
      </c>
    </row>
    <row r="37" spans="2:10" x14ac:dyDescent="0.25">
      <c r="B37" s="8">
        <f>INDEX(L$3:BM$3,ROWS(B$3:B37))</f>
        <v>2.23</v>
      </c>
      <c r="C37" s="20">
        <f>INDEX(L$4:BM$4,ROWS(C$3:C37))</f>
        <v>20.66</v>
      </c>
      <c r="D37" s="2">
        <f t="shared" si="3"/>
        <v>4.0000000000000036E-2</v>
      </c>
      <c r="I37" s="8">
        <f t="shared" si="1"/>
        <v>1.9867073170731711</v>
      </c>
      <c r="J37" s="9">
        <f t="shared" ca="1" si="4"/>
        <v>14.241676829268304</v>
      </c>
    </row>
    <row r="38" spans="2:10" x14ac:dyDescent="0.25">
      <c r="B38" s="8">
        <f>INDEX(L$3:BM$3,ROWS(B$3:B38))</f>
        <v>2.27</v>
      </c>
      <c r="C38" s="20">
        <f>INDEX(L$4:BM$4,ROWS(C$3:C38))</f>
        <v>21.85</v>
      </c>
      <c r="D38" s="2">
        <f t="shared" si="3"/>
        <v>4.0000000000000036E-2</v>
      </c>
      <c r="I38" s="8">
        <f t="shared" si="1"/>
        <v>2.0193902439024392</v>
      </c>
      <c r="J38" s="9">
        <f t="shared" ca="1" si="4"/>
        <v>15.015365853658544</v>
      </c>
    </row>
    <row r="39" spans="2:10" x14ac:dyDescent="0.25">
      <c r="B39" s="8">
        <f>INDEX(L$3:BM$3,ROWS(B$3:B39))</f>
        <v>2.2999999999999998</v>
      </c>
      <c r="C39" s="20">
        <f>INDEX(L$4:BM$4,ROWS(C$3:C39))</f>
        <v>23.09</v>
      </c>
      <c r="D39" s="2">
        <f t="shared" si="3"/>
        <v>2.9999999999999805E-2</v>
      </c>
      <c r="I39" s="8">
        <f t="shared" si="1"/>
        <v>2.0439024390243903</v>
      </c>
      <c r="J39" s="9">
        <f t="shared" ca="1" si="4"/>
        <v>15.621036585365857</v>
      </c>
    </row>
    <row r="40" spans="2:10" x14ac:dyDescent="0.25">
      <c r="B40" s="8">
        <f>INDEX(L$3:BM$3,ROWS(B$3:B40))</f>
        <v>2.34</v>
      </c>
      <c r="C40" s="20">
        <f>INDEX(L$4:BM$4,ROWS(C$3:C40))</f>
        <v>24.51</v>
      </c>
      <c r="D40" s="2">
        <f t="shared" si="3"/>
        <v>4.0000000000000036E-2</v>
      </c>
      <c r="I40" s="8">
        <f t="shared" si="1"/>
        <v>2.0765853658536586</v>
      </c>
      <c r="J40" s="9">
        <f t="shared" ca="1" si="4"/>
        <v>16.452865853658544</v>
      </c>
    </row>
    <row r="41" spans="2:10" x14ac:dyDescent="0.25">
      <c r="B41" s="8">
        <f>INDEX(L$3:BM$3,ROWS(B$3:B41))</f>
        <v>2.38</v>
      </c>
      <c r="C41" s="20">
        <f>INDEX(L$4:BM$4,ROWS(C$3:C41))</f>
        <v>26.09</v>
      </c>
      <c r="D41" s="2">
        <f t="shared" si="3"/>
        <v>4.0000000000000036E-2</v>
      </c>
      <c r="I41" s="8">
        <f t="shared" si="1"/>
        <v>2.1092682926829269</v>
      </c>
      <c r="J41" s="9">
        <f t="shared" ca="1" si="4"/>
        <v>17.310792682926831</v>
      </c>
    </row>
    <row r="42" spans="2:10" x14ac:dyDescent="0.25">
      <c r="B42" s="8">
        <f>INDEX(L$3:BM$3,ROWS(B$3:B42))</f>
        <v>2.42</v>
      </c>
      <c r="C42" s="20">
        <f>INDEX(L$4:BM$4,ROWS(C$3:C42))</f>
        <v>27.62</v>
      </c>
      <c r="D42" s="2">
        <f t="shared" si="3"/>
        <v>4.0000000000000036E-2</v>
      </c>
      <c r="I42" s="8">
        <f t="shared" si="1"/>
        <v>2.1419512195121952</v>
      </c>
      <c r="J42" s="9">
        <f t="shared" ca="1" si="4"/>
        <v>18.192682926829271</v>
      </c>
    </row>
    <row r="43" spans="2:10" x14ac:dyDescent="0.25">
      <c r="B43" s="8">
        <f>INDEX(L$3:BM$3,ROWS(B$3:B43))</f>
        <v>2.46</v>
      </c>
      <c r="C43" s="20">
        <f>INDEX(L$4:BM$4,ROWS(C$3:C43))</f>
        <v>29.09</v>
      </c>
      <c r="D43" s="2">
        <f t="shared" si="3"/>
        <v>4.0000000000000036E-2</v>
      </c>
      <c r="I43" s="8">
        <f t="shared" si="1"/>
        <v>2.1746341463414636</v>
      </c>
      <c r="J43" s="9">
        <f t="shared" ca="1" si="4"/>
        <v>19.087439024390257</v>
      </c>
    </row>
    <row r="44" spans="2:10" x14ac:dyDescent="0.25">
      <c r="B44" s="8">
        <f>INDEX(L$3:BM$3,ROWS(B$3:B44))</f>
        <v>2.5</v>
      </c>
      <c r="C44" s="20">
        <f>INDEX(L$4:BM$4,ROWS(C$3:C44))</f>
        <v>30.95</v>
      </c>
      <c r="D44" s="2">
        <f t="shared" si="3"/>
        <v>4.0000000000000036E-2</v>
      </c>
      <c r="I44" s="8">
        <f t="shared" si="1"/>
        <v>2.2073170731707319</v>
      </c>
      <c r="J44" s="9">
        <f t="shared" ca="1" si="4"/>
        <v>20.007865853658544</v>
      </c>
    </row>
    <row r="45" spans="2:10" x14ac:dyDescent="0.25">
      <c r="B45" s="8">
        <f>INDEX(L$3:BM$3,ROWS(B$3:B45))</f>
        <v>2.58</v>
      </c>
      <c r="C45" s="20">
        <f>INDEX(L$4:BM$4,ROWS(C$3:C45))</f>
        <v>34.56</v>
      </c>
      <c r="D45" s="2">
        <f t="shared" si="3"/>
        <v>8.0000000000000071E-2</v>
      </c>
      <c r="I45" s="8">
        <f t="shared" si="1"/>
        <v>2.2726829268292685</v>
      </c>
      <c r="J45" s="9">
        <f t="shared" ca="1" si="4"/>
        <v>21.960894308943082</v>
      </c>
    </row>
    <row r="46" spans="2:10" x14ac:dyDescent="0.25">
      <c r="B46" s="8">
        <f>INDEX(L$3:BM$3,ROWS(B$3:B46))</f>
        <v>2.77</v>
      </c>
      <c r="C46" s="20">
        <f>INDEX(L$4:BM$4,ROWS(C$3:C46))</f>
        <v>43.67</v>
      </c>
      <c r="D46" s="2">
        <f t="shared" si="3"/>
        <v>0.18999999999999995</v>
      </c>
      <c r="I46" s="8">
        <f t="shared" si="1"/>
        <v>2.427926829268293</v>
      </c>
      <c r="J46" s="9">
        <f t="shared" ca="1" si="4"/>
        <v>27.911310975609766</v>
      </c>
    </row>
    <row r="47" spans="2:10" x14ac:dyDescent="0.25">
      <c r="B47" s="8">
        <f>INDEX(L$3:BM$3,ROWS(B$3:B47))</f>
        <v>2.97</v>
      </c>
      <c r="C47" s="20">
        <f>INDEX(L$4:BM$4,ROWS(C$3:C47))</f>
        <v>53.83</v>
      </c>
      <c r="D47" s="2">
        <f t="shared" si="3"/>
        <v>0.20000000000000018</v>
      </c>
      <c r="I47" s="8">
        <f t="shared" si="1"/>
        <v>2.5913414634146346</v>
      </c>
      <c r="J47" s="9">
        <f t="shared" ca="1" si="4"/>
        <v>35.103793324775381</v>
      </c>
    </row>
    <row r="48" spans="2:10" x14ac:dyDescent="0.25">
      <c r="B48" s="8">
        <f>INDEX(L$3:BM$3,ROWS(B$3:B48))</f>
        <v>3.2</v>
      </c>
      <c r="C48" s="20">
        <f>INDEX(L$4:BM$4,ROWS(C$3:C48))</f>
        <v>70.209999999999994</v>
      </c>
      <c r="D48" s="2">
        <f t="shared" si="3"/>
        <v>0.22999999999999998</v>
      </c>
      <c r="I48" s="8">
        <f t="shared" si="1"/>
        <v>2.7792682926829273</v>
      </c>
      <c r="J48" s="9">
        <f t="shared" ca="1" si="4"/>
        <v>44.140829268292691</v>
      </c>
    </row>
    <row r="49" spans="2:10" x14ac:dyDescent="0.25">
      <c r="B49" s="8">
        <f>INDEX(L$3:BM$3,ROWS(B$3:B49))</f>
        <v>3.44</v>
      </c>
      <c r="C49" s="20">
        <f>INDEX(L$4:BM$4,ROWS(C$3:C49))</f>
        <v>87.74</v>
      </c>
      <c r="D49" s="2">
        <f t="shared" si="3"/>
        <v>0.23999999999999977</v>
      </c>
      <c r="I49" s="8">
        <f t="shared" si="1"/>
        <v>2.9753658536585368</v>
      </c>
      <c r="J49" s="9">
        <f t="shared" ca="1" si="4"/>
        <v>54.21214209968187</v>
      </c>
    </row>
    <row r="50" spans="2:10" x14ac:dyDescent="0.25">
      <c r="B50" s="8">
        <f>INDEX(L$3:BM$3,ROWS(B$3:B50))</f>
        <v>3.71</v>
      </c>
      <c r="C50" s="20">
        <f>INDEX(L$4:BM$4,ROWS(C$3:C50))</f>
        <v>112.57</v>
      </c>
      <c r="D50" s="2">
        <f t="shared" si="3"/>
        <v>0.27</v>
      </c>
      <c r="I50" s="8">
        <f t="shared" si="1"/>
        <v>3.1959756097560978</v>
      </c>
      <c r="J50" s="9">
        <f t="shared" ca="1" si="4"/>
        <v>69.923393425238601</v>
      </c>
    </row>
    <row r="51" spans="2:10" x14ac:dyDescent="0.25">
      <c r="B51" s="8">
        <f>INDEX(L$3:BM$3,ROWS(B$3:B51))</f>
        <v>3.91</v>
      </c>
      <c r="C51" s="20">
        <f>INDEX(L$4:BM$4,ROWS(C$3:C51))</f>
        <v>134.75</v>
      </c>
      <c r="D51" s="2">
        <f t="shared" si="3"/>
        <v>0.20000000000000018</v>
      </c>
      <c r="I51" s="8">
        <f t="shared" si="1"/>
        <v>3.3593902439024395</v>
      </c>
      <c r="J51" s="9">
        <f t="shared" ca="1" si="4"/>
        <v>81.852129065040657</v>
      </c>
    </row>
    <row r="52" spans="2:10" x14ac:dyDescent="0.25">
      <c r="B52" s="8">
        <f>INDEX(L$3:BM$3,ROWS(B$3:B52))</f>
        <v>4.0599999999999996</v>
      </c>
      <c r="C52" s="20">
        <f>INDEX(L$4:BM$4,ROWS(C$3:C52))</f>
        <v>153.59</v>
      </c>
      <c r="D52" s="2">
        <f t="shared" si="3"/>
        <v>0.14999999999999947</v>
      </c>
      <c r="I52" s="8">
        <f t="shared" ref="I52:I56" si="5">(G$3*D52)+I51</f>
        <v>3.4819512195121951</v>
      </c>
      <c r="J52" s="9">
        <f t="shared" ca="1" si="4"/>
        <v>91.597958446251113</v>
      </c>
    </row>
    <row r="53" spans="2:10" x14ac:dyDescent="0.25">
      <c r="B53" s="8">
        <f>INDEX(L$3:BM$3,ROWS(B$3:B53))</f>
        <v>4.3</v>
      </c>
      <c r="C53" s="20">
        <f>INDEX(L$4:BM$4,ROWS(C$3:C53))</f>
        <v>183.68</v>
      </c>
      <c r="D53" s="2">
        <f t="shared" si="3"/>
        <v>0.24000000000000021</v>
      </c>
      <c r="I53" s="8">
        <f t="shared" si="5"/>
        <v>3.678048780487805</v>
      </c>
      <c r="J53" s="9">
        <f t="shared" ca="1" si="4"/>
        <v>109.63167118337847</v>
      </c>
    </row>
    <row r="54" spans="2:10" x14ac:dyDescent="0.25">
      <c r="B54" s="8">
        <f>INDEX(L$3:BM$3,ROWS(B$3:B54))</f>
        <v>4.49</v>
      </c>
      <c r="C54" s="20">
        <f>INDEX(L$4:BM$4,ROWS(C$3:C54))</f>
        <v>213.71</v>
      </c>
      <c r="D54" s="2">
        <f t="shared" si="3"/>
        <v>0.19000000000000039</v>
      </c>
      <c r="I54" s="8">
        <f t="shared" si="5"/>
        <v>3.8332926829268299</v>
      </c>
      <c r="J54" s="9">
        <f t="shared" ca="1" si="4"/>
        <v>126.24315853658538</v>
      </c>
    </row>
    <row r="55" spans="2:10" x14ac:dyDescent="0.25">
      <c r="B55" s="8">
        <f>INDEX(L$3:BM$3,ROWS(B$3:B55))</f>
        <v>4.7300000000000004</v>
      </c>
      <c r="C55" s="20">
        <f>INDEX(L$4:BM$4,ROWS(C$3:C55))</f>
        <v>254.12</v>
      </c>
      <c r="D55" s="2">
        <f t="shared" si="3"/>
        <v>0.24000000000000021</v>
      </c>
      <c r="I55" s="8">
        <f t="shared" si="5"/>
        <v>4.0293902439024398</v>
      </c>
      <c r="J55" s="9">
        <f t="shared" ca="1" si="4"/>
        <v>149.74541463414647</v>
      </c>
    </row>
    <row r="56" spans="2:10" ht="15.75" thickBot="1" x14ac:dyDescent="0.3">
      <c r="B56" s="10">
        <f>INDEX(L$3:BM$3,ROWS(B$3:B56))</f>
        <v>5</v>
      </c>
      <c r="C56" s="21">
        <f>INDEX(L$4:BM$4,ROWS(C$3:C56))</f>
        <v>314.87</v>
      </c>
      <c r="D56" s="2">
        <f t="shared" si="3"/>
        <v>0.26999999999999957</v>
      </c>
      <c r="I56" s="10">
        <f t="shared" si="5"/>
        <v>4.2500000000000009</v>
      </c>
      <c r="J56" s="11">
        <f ca="1">IF(I56&gt;B56,"ERROR!",IFERROR(FORECAST(I56,OFFSET(C:C,MATCH(I56,B:B,1)-1,0,2),OFFSET(B:B,MATCH(I56,B:B,1)-1,0,2)),C56))</f>
        <v>177.41125000000011</v>
      </c>
    </row>
  </sheetData>
  <mergeCells count="2">
    <mergeCell ref="B1:C1"/>
    <mergeCell ref="I1:J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tabSelected="1" topLeftCell="G1" workbookViewId="0">
      <selection activeCell="X10" sqref="X10"/>
    </sheetView>
  </sheetViews>
  <sheetFormatPr defaultRowHeight="15" x14ac:dyDescent="0.25"/>
  <cols>
    <col min="1" max="1" width="2.5703125" hidden="1" customWidth="1"/>
    <col min="2" max="3" width="9.140625" style="2" hidden="1" customWidth="1"/>
    <col min="4" max="4" width="12" style="2" hidden="1" customWidth="1"/>
    <col min="5" max="5" width="15.5703125" customWidth="1"/>
    <col min="6" max="6" width="12" style="2" bestFit="1" customWidth="1"/>
    <col min="7" max="7" width="9.140625" style="2"/>
    <col min="8" max="8" width="12.42578125" style="2" bestFit="1" customWidth="1"/>
    <col min="9" max="9" width="0" style="2" hidden="1" customWidth="1"/>
    <col min="10" max="10" width="12" style="2" bestFit="1" customWidth="1"/>
    <col min="11" max="11" width="0" style="2" hidden="1" customWidth="1"/>
    <col min="12" max="12" width="12" style="2" bestFit="1" customWidth="1"/>
    <col min="13" max="13" width="0" style="2" hidden="1" customWidth="1"/>
    <col min="14" max="14" width="12" style="2" bestFit="1" customWidth="1"/>
    <col min="15" max="15" width="9.140625" style="2" hidden="1" customWidth="1"/>
    <col min="16" max="16" width="12" style="2" bestFit="1" customWidth="1"/>
    <col min="17" max="17" width="9.140625" style="2" hidden="1" customWidth="1"/>
    <col min="18" max="18" width="12" style="2" bestFit="1" customWidth="1"/>
    <col min="19" max="19" width="6.28515625" customWidth="1"/>
    <col min="20" max="20" width="0" hidden="1" customWidth="1"/>
    <col min="21" max="22" width="9.140625" style="2"/>
    <col min="23" max="23" width="2.7109375" customWidth="1"/>
    <col min="25" max="25" width="10.85546875" customWidth="1"/>
    <col min="26" max="26" width="2.85546875" customWidth="1"/>
  </cols>
  <sheetData>
    <row r="1" spans="2:28" ht="19.5" thickBot="1" x14ac:dyDescent="0.35">
      <c r="B1" s="66" t="s">
        <v>9</v>
      </c>
      <c r="C1" s="68"/>
      <c r="D1" s="67"/>
      <c r="E1" s="29" t="s">
        <v>29</v>
      </c>
      <c r="F1" s="66" t="s">
        <v>21</v>
      </c>
      <c r="G1" s="68"/>
      <c r="H1" s="67"/>
      <c r="I1" s="69" t="s">
        <v>23</v>
      </c>
      <c r="J1" s="70"/>
      <c r="K1" s="69" t="s">
        <v>24</v>
      </c>
      <c r="L1" s="70"/>
      <c r="M1" s="69" t="s">
        <v>25</v>
      </c>
      <c r="N1" s="70"/>
      <c r="O1" s="69" t="s">
        <v>26</v>
      </c>
      <c r="P1" s="70"/>
      <c r="Q1" s="69" t="s">
        <v>27</v>
      </c>
      <c r="R1" s="70"/>
      <c r="U1" s="73" t="s">
        <v>34</v>
      </c>
      <c r="V1" s="74"/>
      <c r="AA1" s="73" t="s">
        <v>35</v>
      </c>
      <c r="AB1" s="74"/>
    </row>
    <row r="2" spans="2:28" ht="19.5" thickBot="1" x14ac:dyDescent="0.35">
      <c r="B2" s="6" t="s">
        <v>4</v>
      </c>
      <c r="C2" s="25" t="s">
        <v>10</v>
      </c>
      <c r="D2" s="7" t="s">
        <v>10</v>
      </c>
      <c r="E2" s="30" t="s">
        <v>30</v>
      </c>
      <c r="F2" s="31" t="s">
        <v>4</v>
      </c>
      <c r="G2" s="32" t="s">
        <v>10</v>
      </c>
      <c r="H2" s="33" t="s">
        <v>22</v>
      </c>
      <c r="I2" s="31" t="s">
        <v>28</v>
      </c>
      <c r="J2" s="36" t="s">
        <v>10</v>
      </c>
      <c r="K2" s="31" t="s">
        <v>28</v>
      </c>
      <c r="L2" s="37" t="s">
        <v>10</v>
      </c>
      <c r="M2" s="31" t="s">
        <v>28</v>
      </c>
      <c r="N2" s="46" t="s">
        <v>10</v>
      </c>
      <c r="O2" s="31" t="s">
        <v>28</v>
      </c>
      <c r="P2" s="48" t="s">
        <v>10</v>
      </c>
      <c r="Q2" s="31" t="s">
        <v>28</v>
      </c>
      <c r="R2" s="51" t="s">
        <v>10</v>
      </c>
      <c r="U2" s="58" t="s">
        <v>4</v>
      </c>
      <c r="V2" s="59" t="s">
        <v>10</v>
      </c>
      <c r="X2" s="56" t="s">
        <v>33</v>
      </c>
      <c r="Y2" s="57"/>
      <c r="AA2" s="58" t="s">
        <v>4</v>
      </c>
      <c r="AB2" s="59" t="s">
        <v>10</v>
      </c>
    </row>
    <row r="3" spans="2:28" ht="15.75" thickBot="1" x14ac:dyDescent="0.3">
      <c r="B3" s="8">
        <v>0.8984375</v>
      </c>
      <c r="C3" s="26">
        <v>0.85034209490000001</v>
      </c>
      <c r="D3" s="9">
        <f ca="1">IF(F3&gt;B3,"ERROR!",IFERROR(FORECAST(F3,OFFSET(C:C,MATCH(F3,B:B,1)-1,0,2),OFFSET(B:B,MATCH(F3,B:B,1)-1,0,2)),C3))</f>
        <v>0.85034209490000023</v>
      </c>
      <c r="E3" s="54" t="s">
        <v>32</v>
      </c>
      <c r="F3" s="34">
        <v>0.8984375</v>
      </c>
      <c r="G3" s="35">
        <v>0.85034209490000023</v>
      </c>
      <c r="H3" s="38">
        <f ca="1">G3/D3</f>
        <v>1</v>
      </c>
      <c r="I3" s="39">
        <f ca="1">H3</f>
        <v>1</v>
      </c>
      <c r="J3" s="42">
        <f ca="1">I3*$D3</f>
        <v>0.85034209490000023</v>
      </c>
      <c r="K3" s="39">
        <f ca="1">H3</f>
        <v>1</v>
      </c>
      <c r="L3" s="44">
        <f ca="1">K3*$D3</f>
        <v>0.85034209490000023</v>
      </c>
      <c r="M3" s="39">
        <f ca="1">K3</f>
        <v>1</v>
      </c>
      <c r="N3" s="28">
        <f ca="1">M3*$D3</f>
        <v>0.85034209490000023</v>
      </c>
      <c r="O3" s="39">
        <f ca="1">M3</f>
        <v>1</v>
      </c>
      <c r="P3" s="49">
        <f ca="1">O3*$D3</f>
        <v>0.85034209490000023</v>
      </c>
      <c r="Q3" s="39">
        <f ca="1">O3</f>
        <v>1</v>
      </c>
      <c r="R3" s="52">
        <f ca="1">Q3*$D3</f>
        <v>0.85034209490000023</v>
      </c>
      <c r="U3" s="60">
        <f t="shared" ref="U3:U34" si="0">F3</f>
        <v>0.8984375</v>
      </c>
      <c r="V3" s="61">
        <f t="shared" ref="V3:V34" ca="1" si="1">IF($X$3=1,J3,IF($X$3=2,L3,IF($X$3=3,N3,IF($X$3=4,P3,IF($X$3=5,R3,G3)))))</f>
        <v>0.85034209490000023</v>
      </c>
      <c r="X3" s="71">
        <v>2</v>
      </c>
      <c r="Y3" s="72"/>
      <c r="AA3" s="60">
        <f>F3</f>
        <v>0.8984375</v>
      </c>
      <c r="AB3" s="61"/>
    </row>
    <row r="4" spans="2:28" x14ac:dyDescent="0.25">
      <c r="B4" s="8">
        <v>0.9375</v>
      </c>
      <c r="C4" s="26">
        <v>0.99608463049999996</v>
      </c>
      <c r="D4" s="26">
        <f t="shared" ref="D4:D35" ca="1" si="2">FORECAST(F4,OFFSET(C:C,MATCH(F4,B:B,1)-1,0,2), OFFSET(B:B,MATCH(F4,B:B,1)-1,0,2))</f>
        <v>1.2425545454</v>
      </c>
      <c r="E4" s="55" t="s">
        <v>31</v>
      </c>
      <c r="F4" s="8">
        <v>0.99609375</v>
      </c>
      <c r="G4" s="9">
        <v>1.2425545454</v>
      </c>
      <c r="H4" s="38">
        <f t="shared" ref="H4:H56" ca="1" si="3">G4/D4</f>
        <v>1</v>
      </c>
      <c r="I4" s="39">
        <f ca="1">H4</f>
        <v>1</v>
      </c>
      <c r="J4" s="42">
        <f t="shared" ref="J4:J56" ca="1" si="4">I4*$D4</f>
        <v>1.2425545454</v>
      </c>
      <c r="K4" s="39">
        <f ca="1">H4</f>
        <v>1</v>
      </c>
      <c r="L4" s="44">
        <f t="shared" ref="L4:L56" ca="1" si="5">K4*$D4</f>
        <v>1.2425545454</v>
      </c>
      <c r="M4" s="39">
        <f ca="1">K4</f>
        <v>1</v>
      </c>
      <c r="N4" s="28">
        <f t="shared" ref="N4" ca="1" si="6">M4*$D4</f>
        <v>1.2425545454</v>
      </c>
      <c r="O4" s="39">
        <f ca="1">M4</f>
        <v>1</v>
      </c>
      <c r="P4" s="49">
        <f t="shared" ref="P4" ca="1" si="7">O4*$D4</f>
        <v>1.2425545454</v>
      </c>
      <c r="Q4" s="39">
        <f ca="1">O4</f>
        <v>1</v>
      </c>
      <c r="R4" s="52">
        <f t="shared" ref="R4" ca="1" si="8">Q4*$D4</f>
        <v>1.2425545454</v>
      </c>
      <c r="U4" s="62">
        <f t="shared" si="0"/>
        <v>0.99609375</v>
      </c>
      <c r="V4" s="63">
        <f t="shared" ca="1" si="1"/>
        <v>1.2425545454</v>
      </c>
      <c r="AA4" s="62">
        <f t="shared" ref="AA4:AA56" si="9">F4</f>
        <v>0.99609375</v>
      </c>
      <c r="AB4" s="63"/>
    </row>
    <row r="5" spans="2:28" x14ac:dyDescent="0.25">
      <c r="B5" s="8">
        <v>0.9765625</v>
      </c>
      <c r="C5" s="26">
        <v>1.1570395230999999</v>
      </c>
      <c r="D5" s="26">
        <f t="shared" ca="1" si="2"/>
        <v>1.7156274318999998</v>
      </c>
      <c r="F5" s="8">
        <v>1.09375</v>
      </c>
      <c r="G5" s="9">
        <v>1.7156274318999998</v>
      </c>
      <c r="H5" s="38">
        <f t="shared" ca="1" si="3"/>
        <v>1</v>
      </c>
      <c r="I5" s="39">
        <f ca="1">H5</f>
        <v>1</v>
      </c>
      <c r="J5" s="42">
        <f t="shared" ca="1" si="4"/>
        <v>1.7156274318999998</v>
      </c>
      <c r="K5" s="39">
        <f ca="1">H5</f>
        <v>1</v>
      </c>
      <c r="L5" s="44">
        <f t="shared" ca="1" si="5"/>
        <v>1.7156274318999998</v>
      </c>
      <c r="M5" s="39">
        <f ca="1">K5</f>
        <v>1</v>
      </c>
      <c r="N5" s="28">
        <f t="shared" ref="N5" ca="1" si="10">M5*$D5</f>
        <v>1.7156274318999998</v>
      </c>
      <c r="O5" s="39">
        <f ca="1">M5</f>
        <v>1</v>
      </c>
      <c r="P5" s="49">
        <f t="shared" ref="P5" ca="1" si="11">O5*$D5</f>
        <v>1.7156274318999998</v>
      </c>
      <c r="Q5" s="39">
        <f ca="1">O5</f>
        <v>1</v>
      </c>
      <c r="R5" s="52">
        <f t="shared" ref="R5" ca="1" si="12">Q5*$D5</f>
        <v>1.7156274318999998</v>
      </c>
      <c r="U5" s="62">
        <f t="shared" si="0"/>
        <v>1.09375</v>
      </c>
      <c r="V5" s="63">
        <f t="shared" ca="1" si="1"/>
        <v>1.7156274318999998</v>
      </c>
      <c r="AA5" s="62">
        <f t="shared" si="9"/>
        <v>1.09375</v>
      </c>
      <c r="AB5" s="63"/>
    </row>
    <row r="6" spans="2:28" x14ac:dyDescent="0.25">
      <c r="B6" s="8">
        <v>1.015625</v>
      </c>
      <c r="C6" s="26">
        <v>1.3280695677000001</v>
      </c>
      <c r="D6" s="9">
        <f t="shared" ca="1" si="2"/>
        <v>1.9405512810000003</v>
      </c>
      <c r="F6" s="8">
        <v>1.1328125</v>
      </c>
      <c r="G6" s="9">
        <v>1.9405512810000003</v>
      </c>
      <c r="H6" s="38">
        <f t="shared" ca="1" si="3"/>
        <v>1</v>
      </c>
      <c r="I6" s="39">
        <f ca="1">(H6+H7)/2</f>
        <v>1</v>
      </c>
      <c r="J6" s="42">
        <f t="shared" ca="1" si="4"/>
        <v>1.9405512810000003</v>
      </c>
      <c r="K6" s="39">
        <f ca="1">(H6+H7+H8)/3</f>
        <v>1</v>
      </c>
      <c r="L6" s="44">
        <f t="shared" ca="1" si="5"/>
        <v>1.9405512810000003</v>
      </c>
      <c r="M6" s="39">
        <f ca="1">(K6+K7)/2</f>
        <v>1</v>
      </c>
      <c r="N6" s="28">
        <f t="shared" ref="N6" ca="1" si="13">M6*$D6</f>
        <v>1.9405512810000003</v>
      </c>
      <c r="O6" s="39">
        <f ca="1">(K6+K7+K8)/3</f>
        <v>1</v>
      </c>
      <c r="P6" s="49">
        <f t="shared" ref="P6" ca="1" si="14">O6*$D6</f>
        <v>1.9405512810000003</v>
      </c>
      <c r="Q6" s="39">
        <f ca="1">(O6+O7)/2</f>
        <v>1</v>
      </c>
      <c r="R6" s="52">
        <f t="shared" ref="R6" ca="1" si="15">Q6*$D6</f>
        <v>1.9405512810000003</v>
      </c>
      <c r="U6" s="62">
        <f t="shared" si="0"/>
        <v>1.1328125</v>
      </c>
      <c r="V6" s="63">
        <f t="shared" ca="1" si="1"/>
        <v>1.9405512810000003</v>
      </c>
      <c r="AA6" s="62">
        <f t="shared" si="9"/>
        <v>1.1328125</v>
      </c>
      <c r="AB6" s="63"/>
    </row>
    <row r="7" spans="2:28" x14ac:dyDescent="0.25">
      <c r="B7" s="8">
        <v>1.0546875</v>
      </c>
      <c r="C7" s="26">
        <v>1.5123037100000001</v>
      </c>
      <c r="D7" s="9">
        <f t="shared" ca="1" si="2"/>
        <v>2.1838715076000002</v>
      </c>
      <c r="F7" s="8">
        <v>1.171875</v>
      </c>
      <c r="G7" s="9">
        <v>2.1838715076000002</v>
      </c>
      <c r="H7" s="38">
        <f t="shared" ca="1" si="3"/>
        <v>1</v>
      </c>
      <c r="I7" s="39">
        <f ca="1">(H7+H8+H6)/3</f>
        <v>1</v>
      </c>
      <c r="J7" s="42">
        <f t="shared" ca="1" si="4"/>
        <v>2.1838715076000002</v>
      </c>
      <c r="K7" s="39">
        <f ca="1">(H6+H7+H8+H9)/4</f>
        <v>1</v>
      </c>
      <c r="L7" s="44">
        <f t="shared" ca="1" si="5"/>
        <v>2.1838715076000002</v>
      </c>
      <c r="M7" s="39">
        <f ca="1">(K6+K7+K8)/3</f>
        <v>1</v>
      </c>
      <c r="N7" s="28">
        <f t="shared" ref="N7" ca="1" si="16">M7*$D7</f>
        <v>2.1838715076000002</v>
      </c>
      <c r="O7" s="39">
        <f ca="1">(K6+K7+K8+K9)/4</f>
        <v>1</v>
      </c>
      <c r="P7" s="49">
        <f t="shared" ref="P7" ca="1" si="17">O7*$D7</f>
        <v>2.1838715076000002</v>
      </c>
      <c r="Q7" s="39">
        <f ca="1">(O6+O7+O8)/3</f>
        <v>1</v>
      </c>
      <c r="R7" s="52">
        <f t="shared" ref="R7" ca="1" si="18">Q7*$D7</f>
        <v>2.1838715076000002</v>
      </c>
      <c r="U7" s="62">
        <f t="shared" si="0"/>
        <v>1.171875</v>
      </c>
      <c r="V7" s="63">
        <f t="shared" ca="1" si="1"/>
        <v>2.1838715076000002</v>
      </c>
      <c r="AA7" s="62">
        <f t="shared" si="9"/>
        <v>1.171875</v>
      </c>
      <c r="AB7" s="63"/>
    </row>
    <row r="8" spans="2:28" x14ac:dyDescent="0.25">
      <c r="B8" s="8">
        <v>1.09375</v>
      </c>
      <c r="C8" s="26">
        <v>1.7156274319</v>
      </c>
      <c r="D8" s="9">
        <f t="shared" ca="1" si="2"/>
        <v>2.4438929557999991</v>
      </c>
      <c r="F8" s="8">
        <v>1.2109375</v>
      </c>
      <c r="G8" s="9">
        <v>2.4438929557999991</v>
      </c>
      <c r="H8" s="38">
        <f t="shared" ca="1" si="3"/>
        <v>1</v>
      </c>
      <c r="I8" s="39">
        <f t="shared" ref="I8:I16" ca="1" si="19">(H8+H9+H7)/3</f>
        <v>1</v>
      </c>
      <c r="J8" s="42">
        <f t="shared" ca="1" si="4"/>
        <v>2.4438929557999991</v>
      </c>
      <c r="K8" s="39">
        <f ca="1">(H6+H7+H8+H9+H10)/5</f>
        <v>1</v>
      </c>
      <c r="L8" s="44">
        <f t="shared" ca="1" si="5"/>
        <v>2.4438929557999991</v>
      </c>
      <c r="M8" s="39">
        <f t="shared" ref="M8:M22" ca="1" si="20">(K7+K8+K9)/3</f>
        <v>1</v>
      </c>
      <c r="N8" s="28">
        <f t="shared" ref="N8" ca="1" si="21">M8*$D8</f>
        <v>2.4438929557999991</v>
      </c>
      <c r="O8" s="39">
        <f ca="1">(K6+K7+K8+K9+K10)/5</f>
        <v>1</v>
      </c>
      <c r="P8" s="49">
        <f t="shared" ref="P8" ca="1" si="22">O8*$D8</f>
        <v>2.4438929557999991</v>
      </c>
      <c r="Q8" s="39">
        <f t="shared" ref="Q8:Q55" ca="1" si="23">(O7+O8+O9)/3</f>
        <v>1</v>
      </c>
      <c r="R8" s="52">
        <f t="shared" ref="R8" ca="1" si="24">Q8*$D8</f>
        <v>2.4438929557999991</v>
      </c>
      <c r="U8" s="62">
        <f t="shared" si="0"/>
        <v>1.2109375</v>
      </c>
      <c r="V8" s="63">
        <f t="shared" ca="1" si="1"/>
        <v>2.4438929557999991</v>
      </c>
      <c r="AA8" s="62">
        <f t="shared" si="9"/>
        <v>1.2109375</v>
      </c>
      <c r="AB8" s="63"/>
    </row>
    <row r="9" spans="2:28" x14ac:dyDescent="0.25">
      <c r="B9" s="8">
        <v>1.1328125</v>
      </c>
      <c r="C9" s="26">
        <v>1.9405512810000001</v>
      </c>
      <c r="D9" s="9">
        <f t="shared" ca="1" si="2"/>
        <v>2.7184364796000002</v>
      </c>
      <c r="F9" s="8">
        <v>1.25</v>
      </c>
      <c r="G9" s="9">
        <v>2.7184364796000002</v>
      </c>
      <c r="H9" s="38">
        <f t="shared" ca="1" si="3"/>
        <v>1</v>
      </c>
      <c r="I9" s="39">
        <f t="shared" ca="1" si="19"/>
        <v>1</v>
      </c>
      <c r="J9" s="42">
        <f t="shared" ca="1" si="4"/>
        <v>2.7184364796000002</v>
      </c>
      <c r="K9" s="39">
        <f t="shared" ref="K9:K54" ca="1" si="25">(H7+H8+H9+H10+H11)/5</f>
        <v>1</v>
      </c>
      <c r="L9" s="44">
        <f t="shared" ca="1" si="5"/>
        <v>2.7184364796000002</v>
      </c>
      <c r="M9" s="39">
        <f t="shared" ca="1" si="20"/>
        <v>1</v>
      </c>
      <c r="N9" s="28">
        <f t="shared" ref="N9" ca="1" si="26">M9*$D9</f>
        <v>2.7184364796000002</v>
      </c>
      <c r="O9" s="39">
        <f t="shared" ref="O9:O54" ca="1" si="27">(K7+K8+K9+K10+K11)/5</f>
        <v>1</v>
      </c>
      <c r="P9" s="49">
        <f t="shared" ref="P9" ca="1" si="28">O9*$D9</f>
        <v>2.7184364796000002</v>
      </c>
      <c r="Q9" s="39">
        <f t="shared" ca="1" si="23"/>
        <v>1</v>
      </c>
      <c r="R9" s="52">
        <f t="shared" ref="R9" ca="1" si="29">Q9*$D9</f>
        <v>2.7184364796000002</v>
      </c>
      <c r="U9" s="62">
        <f t="shared" si="0"/>
        <v>1.25</v>
      </c>
      <c r="V9" s="63">
        <f t="shared" ca="1" si="1"/>
        <v>2.7184364796000002</v>
      </c>
      <c r="AA9" s="62">
        <f t="shared" si="9"/>
        <v>1.25</v>
      </c>
      <c r="AB9" s="63"/>
    </row>
    <row r="10" spans="2:28" x14ac:dyDescent="0.25">
      <c r="B10" s="8">
        <v>1.171875</v>
      </c>
      <c r="C10" s="26">
        <v>2.1838715076000002</v>
      </c>
      <c r="D10" s="9">
        <f t="shared" ca="1" si="2"/>
        <v>3.0090680121999993</v>
      </c>
      <c r="F10" s="8">
        <v>1.2890625</v>
      </c>
      <c r="G10" s="9">
        <v>3.0090680121999993</v>
      </c>
      <c r="H10" s="38">
        <f t="shared" ca="1" si="3"/>
        <v>1</v>
      </c>
      <c r="I10" s="39">
        <f t="shared" ca="1" si="19"/>
        <v>1</v>
      </c>
      <c r="J10" s="42">
        <f t="shared" ca="1" si="4"/>
        <v>3.0090680121999993</v>
      </c>
      <c r="K10" s="39">
        <f t="shared" ca="1" si="25"/>
        <v>1</v>
      </c>
      <c r="L10" s="44">
        <f t="shared" ca="1" si="5"/>
        <v>3.0090680121999993</v>
      </c>
      <c r="M10" s="39">
        <f t="shared" ca="1" si="20"/>
        <v>1</v>
      </c>
      <c r="N10" s="28">
        <f t="shared" ref="N10" ca="1" si="30">M10*$D10</f>
        <v>3.0090680121999993</v>
      </c>
      <c r="O10" s="39">
        <f t="shared" ca="1" si="27"/>
        <v>1</v>
      </c>
      <c r="P10" s="49">
        <f t="shared" ref="P10" ca="1" si="31">O10*$D10</f>
        <v>3.0090680121999993</v>
      </c>
      <c r="Q10" s="39">
        <f t="shared" ca="1" si="23"/>
        <v>1</v>
      </c>
      <c r="R10" s="52">
        <f ca="1">Q10*$D10</f>
        <v>3.0090680121999993</v>
      </c>
      <c r="U10" s="62">
        <f t="shared" si="0"/>
        <v>1.2890625</v>
      </c>
      <c r="V10" s="63">
        <f t="shared" ca="1" si="1"/>
        <v>3.0090680121999993</v>
      </c>
      <c r="AA10" s="62">
        <f t="shared" si="9"/>
        <v>1.2890625</v>
      </c>
      <c r="AB10" s="63"/>
    </row>
    <row r="11" spans="2:28" x14ac:dyDescent="0.25">
      <c r="B11" s="8">
        <v>1.2109375</v>
      </c>
      <c r="C11" s="26">
        <v>2.4438929558</v>
      </c>
      <c r="D11" s="9">
        <f t="shared" ca="1" si="2"/>
        <v>3.3241350650999983</v>
      </c>
      <c r="F11" s="8">
        <v>1.328125</v>
      </c>
      <c r="G11" s="9">
        <v>3.3241350650999983</v>
      </c>
      <c r="H11" s="38">
        <f t="shared" ca="1" si="3"/>
        <v>1</v>
      </c>
      <c r="I11" s="39">
        <f t="shared" ca="1" si="19"/>
        <v>1</v>
      </c>
      <c r="J11" s="42">
        <f t="shared" ca="1" si="4"/>
        <v>3.3241350650999983</v>
      </c>
      <c r="K11" s="39">
        <f t="shared" ca="1" si="25"/>
        <v>1</v>
      </c>
      <c r="L11" s="44">
        <f t="shared" ca="1" si="5"/>
        <v>3.3241350650999983</v>
      </c>
      <c r="M11" s="39">
        <f t="shared" ca="1" si="20"/>
        <v>1</v>
      </c>
      <c r="N11" s="28">
        <f t="shared" ref="N11" ca="1" si="32">M11*$D11</f>
        <v>3.3241350650999983</v>
      </c>
      <c r="O11" s="39">
        <f t="shared" ca="1" si="27"/>
        <v>1</v>
      </c>
      <c r="P11" s="49">
        <f t="shared" ref="P11" ca="1" si="33">O11*$D11</f>
        <v>3.3241350650999983</v>
      </c>
      <c r="Q11" s="39">
        <f t="shared" ca="1" si="23"/>
        <v>1</v>
      </c>
      <c r="R11" s="52">
        <f t="shared" ref="R11" ca="1" si="34">Q11*$D11</f>
        <v>3.3241350650999983</v>
      </c>
      <c r="U11" s="62">
        <f t="shared" si="0"/>
        <v>1.328125</v>
      </c>
      <c r="V11" s="63">
        <f t="shared" ca="1" si="1"/>
        <v>3.3241350650999983</v>
      </c>
      <c r="AA11" s="62">
        <f t="shared" si="9"/>
        <v>1.328125</v>
      </c>
      <c r="AB11" s="63"/>
    </row>
    <row r="12" spans="2:28" x14ac:dyDescent="0.25">
      <c r="B12" s="8">
        <v>1.25</v>
      </c>
      <c r="C12" s="26">
        <v>2.7184364795999998</v>
      </c>
      <c r="D12" s="9">
        <f t="shared" ca="1" si="2"/>
        <v>3.6789655685000007</v>
      </c>
      <c r="F12" s="8">
        <v>1.3671875</v>
      </c>
      <c r="G12" s="9">
        <v>3.6789655685000007</v>
      </c>
      <c r="H12" s="38">
        <f t="shared" ca="1" si="3"/>
        <v>1</v>
      </c>
      <c r="I12" s="39">
        <f t="shared" ca="1" si="19"/>
        <v>1</v>
      </c>
      <c r="J12" s="42">
        <f t="shared" ca="1" si="4"/>
        <v>3.6789655685000007</v>
      </c>
      <c r="K12" s="39">
        <f t="shared" ca="1" si="25"/>
        <v>1</v>
      </c>
      <c r="L12" s="44">
        <f t="shared" ca="1" si="5"/>
        <v>3.6789655685000007</v>
      </c>
      <c r="M12" s="39">
        <f t="shared" ca="1" si="20"/>
        <v>1</v>
      </c>
      <c r="N12" s="28">
        <f t="shared" ref="N12" ca="1" si="35">M12*$D12</f>
        <v>3.6789655685000007</v>
      </c>
      <c r="O12" s="39">
        <f t="shared" ca="1" si="27"/>
        <v>1</v>
      </c>
      <c r="P12" s="49">
        <f t="shared" ref="P12" ca="1" si="36">O12*$D12</f>
        <v>3.6789655685000007</v>
      </c>
      <c r="Q12" s="39">
        <f t="shared" ca="1" si="23"/>
        <v>1</v>
      </c>
      <c r="R12" s="52">
        <f t="shared" ref="R12" ca="1" si="37">Q12*$D12</f>
        <v>3.6789655685000007</v>
      </c>
      <c r="U12" s="62">
        <f t="shared" si="0"/>
        <v>1.3671875</v>
      </c>
      <c r="V12" s="63">
        <f t="shared" ca="1" si="1"/>
        <v>3.6789655685000007</v>
      </c>
      <c r="AA12" s="62">
        <f t="shared" si="9"/>
        <v>1.3671875</v>
      </c>
      <c r="AB12" s="63"/>
    </row>
    <row r="13" spans="2:28" x14ac:dyDescent="0.25">
      <c r="B13" s="8">
        <v>1.2890625</v>
      </c>
      <c r="C13" s="26">
        <v>3.0090680122000002</v>
      </c>
      <c r="D13" s="9">
        <f t="shared" ca="1" si="2"/>
        <v>4.0833616257000003</v>
      </c>
      <c r="F13" s="8">
        <v>1.40625</v>
      </c>
      <c r="G13" s="9">
        <v>4.0833616257000003</v>
      </c>
      <c r="H13" s="38">
        <f t="shared" ca="1" si="3"/>
        <v>1</v>
      </c>
      <c r="I13" s="39">
        <f t="shared" ca="1" si="19"/>
        <v>1</v>
      </c>
      <c r="J13" s="42">
        <f t="shared" ca="1" si="4"/>
        <v>4.0833616257000003</v>
      </c>
      <c r="K13" s="39">
        <f t="shared" ca="1" si="25"/>
        <v>1</v>
      </c>
      <c r="L13" s="44">
        <f t="shared" ca="1" si="5"/>
        <v>4.0833616257000003</v>
      </c>
      <c r="M13" s="39">
        <f t="shared" ca="1" si="20"/>
        <v>1</v>
      </c>
      <c r="N13" s="28">
        <f t="shared" ref="N13" ca="1" si="38">M13*$D13</f>
        <v>4.0833616257000003</v>
      </c>
      <c r="O13" s="39">
        <f t="shared" ca="1" si="27"/>
        <v>1</v>
      </c>
      <c r="P13" s="49">
        <f t="shared" ref="P13" ca="1" si="39">O13*$D13</f>
        <v>4.0833616257000003</v>
      </c>
      <c r="Q13" s="39">
        <f t="shared" ca="1" si="23"/>
        <v>1</v>
      </c>
      <c r="R13" s="52">
        <f t="shared" ref="R13" ca="1" si="40">Q13*$D13</f>
        <v>4.0833616257000003</v>
      </c>
      <c r="U13" s="62">
        <f t="shared" si="0"/>
        <v>1.40625</v>
      </c>
      <c r="V13" s="63">
        <f t="shared" ca="1" si="1"/>
        <v>4.0833616257000003</v>
      </c>
      <c r="AA13" s="62">
        <f t="shared" si="9"/>
        <v>1.40625</v>
      </c>
      <c r="AB13" s="63"/>
    </row>
    <row r="14" spans="2:28" x14ac:dyDescent="0.25">
      <c r="B14" s="8">
        <v>1.328125</v>
      </c>
      <c r="C14" s="26">
        <v>3.3241350651000001</v>
      </c>
      <c r="D14" s="9">
        <f t="shared" ca="1" si="2"/>
        <v>4.4970946312000013</v>
      </c>
      <c r="F14" s="8">
        <v>1.4453125</v>
      </c>
      <c r="G14" s="9">
        <v>4.4970946312000013</v>
      </c>
      <c r="H14" s="38">
        <f t="shared" ca="1" si="3"/>
        <v>1</v>
      </c>
      <c r="I14" s="39">
        <f t="shared" ca="1" si="19"/>
        <v>1</v>
      </c>
      <c r="J14" s="42">
        <f t="shared" ca="1" si="4"/>
        <v>4.4970946312000013</v>
      </c>
      <c r="K14" s="39">
        <f t="shared" ca="1" si="25"/>
        <v>1</v>
      </c>
      <c r="L14" s="44">
        <f t="shared" ca="1" si="5"/>
        <v>4.4970946312000013</v>
      </c>
      <c r="M14" s="39">
        <f t="shared" ca="1" si="20"/>
        <v>1</v>
      </c>
      <c r="N14" s="28">
        <f t="shared" ref="N14" ca="1" si="41">M14*$D14</f>
        <v>4.4970946312000013</v>
      </c>
      <c r="O14" s="39">
        <f t="shared" ca="1" si="27"/>
        <v>1</v>
      </c>
      <c r="P14" s="49">
        <f t="shared" ref="P14" ca="1" si="42">O14*$D14</f>
        <v>4.4970946312000013</v>
      </c>
      <c r="Q14" s="39">
        <f t="shared" ca="1" si="23"/>
        <v>1</v>
      </c>
      <c r="R14" s="52">
        <f t="shared" ref="R14" ca="1" si="43">Q14*$D14</f>
        <v>4.4970946312000013</v>
      </c>
      <c r="U14" s="62">
        <f t="shared" si="0"/>
        <v>1.4453125</v>
      </c>
      <c r="V14" s="63">
        <f t="shared" ca="1" si="1"/>
        <v>4.4970946312000013</v>
      </c>
      <c r="AA14" s="62">
        <f t="shared" si="9"/>
        <v>1.4453125</v>
      </c>
      <c r="AB14" s="63"/>
    </row>
    <row r="15" spans="2:28" x14ac:dyDescent="0.25">
      <c r="B15" s="8">
        <v>1.3671875</v>
      </c>
      <c r="C15" s="26">
        <v>3.6789655684999998</v>
      </c>
      <c r="D15" s="9">
        <f t="shared" ca="1" si="2"/>
        <v>4.9411096573000002</v>
      </c>
      <c r="F15" s="8">
        <v>1.484375</v>
      </c>
      <c r="G15" s="9">
        <v>4.9411096573000002</v>
      </c>
      <c r="H15" s="38">
        <f t="shared" ca="1" si="3"/>
        <v>1</v>
      </c>
      <c r="I15" s="39">
        <f t="shared" ca="1" si="19"/>
        <v>1</v>
      </c>
      <c r="J15" s="42">
        <f t="shared" ca="1" si="4"/>
        <v>4.9411096573000002</v>
      </c>
      <c r="K15" s="39">
        <f t="shared" ca="1" si="25"/>
        <v>1</v>
      </c>
      <c r="L15" s="44">
        <f t="shared" ca="1" si="5"/>
        <v>4.9411096573000002</v>
      </c>
      <c r="M15" s="39">
        <f t="shared" ca="1" si="20"/>
        <v>1</v>
      </c>
      <c r="N15" s="28">
        <f t="shared" ref="N15" ca="1" si="44">M15*$D15</f>
        <v>4.9411096573000002</v>
      </c>
      <c r="O15" s="39">
        <f t="shared" ca="1" si="27"/>
        <v>1</v>
      </c>
      <c r="P15" s="49">
        <f t="shared" ref="P15" ca="1" si="45">O15*$D15</f>
        <v>4.9411096573000002</v>
      </c>
      <c r="Q15" s="39">
        <f t="shared" ca="1" si="23"/>
        <v>1</v>
      </c>
      <c r="R15" s="52">
        <f t="shared" ref="R15" ca="1" si="46">Q15*$D15</f>
        <v>4.9411096573000002</v>
      </c>
      <c r="U15" s="62">
        <f t="shared" si="0"/>
        <v>1.484375</v>
      </c>
      <c r="V15" s="63">
        <f t="shared" ca="1" si="1"/>
        <v>4.9411096573000002</v>
      </c>
      <c r="AA15" s="62">
        <f t="shared" si="9"/>
        <v>1.484375</v>
      </c>
      <c r="AB15" s="63"/>
    </row>
    <row r="16" spans="2:28" x14ac:dyDescent="0.25">
      <c r="B16" s="8">
        <v>1.40625</v>
      </c>
      <c r="C16" s="26">
        <v>4.0833616257000003</v>
      </c>
      <c r="D16" s="9">
        <f t="shared" ca="1" si="2"/>
        <v>5.422593593600002</v>
      </c>
      <c r="F16" s="8">
        <v>1.5234375</v>
      </c>
      <c r="G16" s="9">
        <v>5.422593593600002</v>
      </c>
      <c r="H16" s="38">
        <f t="shared" ca="1" si="3"/>
        <v>1</v>
      </c>
      <c r="I16" s="39">
        <f t="shared" ca="1" si="19"/>
        <v>1</v>
      </c>
      <c r="J16" s="42">
        <f t="shared" ca="1" si="4"/>
        <v>5.422593593600002</v>
      </c>
      <c r="K16" s="39">
        <f t="shared" ca="1" si="25"/>
        <v>1</v>
      </c>
      <c r="L16" s="44">
        <f t="shared" ca="1" si="5"/>
        <v>5.422593593600002</v>
      </c>
      <c r="M16" s="39">
        <f t="shared" ca="1" si="20"/>
        <v>1</v>
      </c>
      <c r="N16" s="28">
        <f t="shared" ref="N16" ca="1" si="47">M16*$D16</f>
        <v>5.422593593600002</v>
      </c>
      <c r="O16" s="39">
        <f t="shared" ca="1" si="27"/>
        <v>1</v>
      </c>
      <c r="P16" s="49">
        <f t="shared" ref="P16" ca="1" si="48">O16*$D16</f>
        <v>5.422593593600002</v>
      </c>
      <c r="Q16" s="39">
        <f t="shared" ca="1" si="23"/>
        <v>1</v>
      </c>
      <c r="R16" s="52">
        <f t="shared" ref="R16" ca="1" si="49">Q16*$D16</f>
        <v>5.422593593600002</v>
      </c>
      <c r="U16" s="62">
        <f t="shared" si="0"/>
        <v>1.5234375</v>
      </c>
      <c r="V16" s="63">
        <f t="shared" ca="1" si="1"/>
        <v>5.422593593600002</v>
      </c>
      <c r="AA16" s="62">
        <f t="shared" si="9"/>
        <v>1.5234375</v>
      </c>
      <c r="AB16" s="63"/>
    </row>
    <row r="17" spans="2:28" x14ac:dyDescent="0.25">
      <c r="B17" s="8">
        <v>1.4453125</v>
      </c>
      <c r="C17" s="26">
        <v>4.4970946312000004</v>
      </c>
      <c r="D17" s="9">
        <f t="shared" ca="1" si="2"/>
        <v>5.9091820717000019</v>
      </c>
      <c r="F17" s="8">
        <v>1.5625</v>
      </c>
      <c r="G17" s="9">
        <v>5.9091820717000019</v>
      </c>
      <c r="H17" s="38">
        <f t="shared" ca="1" si="3"/>
        <v>1</v>
      </c>
      <c r="I17" s="39">
        <f t="shared" ref="I17:I53" ca="1" si="50">(H17+H18+H16)/3</f>
        <v>1</v>
      </c>
      <c r="J17" s="42">
        <f t="shared" ca="1" si="4"/>
        <v>5.9091820717000019</v>
      </c>
      <c r="K17" s="39">
        <f t="shared" ca="1" si="25"/>
        <v>1</v>
      </c>
      <c r="L17" s="44">
        <f t="shared" ca="1" si="5"/>
        <v>5.9091820717000019</v>
      </c>
      <c r="M17" s="39">
        <f t="shared" ca="1" si="20"/>
        <v>1</v>
      </c>
      <c r="N17" s="28">
        <f t="shared" ref="N17" ca="1" si="51">M17*$D17</f>
        <v>5.9091820717000019</v>
      </c>
      <c r="O17" s="39">
        <f t="shared" ca="1" si="27"/>
        <v>1</v>
      </c>
      <c r="P17" s="49">
        <f t="shared" ref="P17" ca="1" si="52">O17*$D17</f>
        <v>5.9091820717000019</v>
      </c>
      <c r="Q17" s="39">
        <f t="shared" ca="1" si="23"/>
        <v>1</v>
      </c>
      <c r="R17" s="52">
        <f t="shared" ref="R17" ca="1" si="53">Q17*$D17</f>
        <v>5.9091820717000019</v>
      </c>
      <c r="U17" s="62">
        <f t="shared" si="0"/>
        <v>1.5625</v>
      </c>
      <c r="V17" s="63">
        <f t="shared" ca="1" si="1"/>
        <v>5.9091820717000019</v>
      </c>
      <c r="AA17" s="62">
        <f t="shared" si="9"/>
        <v>1.5625</v>
      </c>
      <c r="AB17" s="63"/>
    </row>
    <row r="18" spans="2:28" x14ac:dyDescent="0.25">
      <c r="B18" s="8">
        <v>1.484375</v>
      </c>
      <c r="C18" s="26">
        <v>4.9411096573000002</v>
      </c>
      <c r="D18" s="9">
        <f t="shared" ca="1" si="2"/>
        <v>6.465194225300003</v>
      </c>
      <c r="F18" s="8">
        <v>1.6015625</v>
      </c>
      <c r="G18" s="9">
        <v>6.465194225300003</v>
      </c>
      <c r="H18" s="38">
        <f t="shared" ca="1" si="3"/>
        <v>1</v>
      </c>
      <c r="I18" s="39">
        <f t="shared" ca="1" si="50"/>
        <v>1</v>
      </c>
      <c r="J18" s="42">
        <f t="shared" ca="1" si="4"/>
        <v>6.465194225300003</v>
      </c>
      <c r="K18" s="39">
        <f t="shared" ca="1" si="25"/>
        <v>1</v>
      </c>
      <c r="L18" s="44">
        <f t="shared" ca="1" si="5"/>
        <v>6.465194225300003</v>
      </c>
      <c r="M18" s="39">
        <f t="shared" ca="1" si="20"/>
        <v>1</v>
      </c>
      <c r="N18" s="28">
        <f t="shared" ref="N18" ca="1" si="54">M18*$D18</f>
        <v>6.465194225300003</v>
      </c>
      <c r="O18" s="39">
        <f t="shared" ca="1" si="27"/>
        <v>1</v>
      </c>
      <c r="P18" s="49">
        <f t="shared" ref="P18" ca="1" si="55">O18*$D18</f>
        <v>6.465194225300003</v>
      </c>
      <c r="Q18" s="39">
        <f t="shared" ca="1" si="23"/>
        <v>1</v>
      </c>
      <c r="R18" s="52">
        <f t="shared" ref="R18" ca="1" si="56">Q18*$D18</f>
        <v>6.465194225300003</v>
      </c>
      <c r="U18" s="62">
        <f t="shared" si="0"/>
        <v>1.6015625</v>
      </c>
      <c r="V18" s="63">
        <f t="shared" ca="1" si="1"/>
        <v>6.465194225300003</v>
      </c>
      <c r="AA18" s="62">
        <f t="shared" si="9"/>
        <v>1.6015625</v>
      </c>
      <c r="AB18" s="63"/>
    </row>
    <row r="19" spans="2:28" x14ac:dyDescent="0.25">
      <c r="B19" s="8">
        <v>1.5234375</v>
      </c>
      <c r="C19" s="26">
        <v>5.4225935936000003</v>
      </c>
      <c r="D19" s="9">
        <f t="shared" ca="1" si="2"/>
        <v>7.0569567680000027</v>
      </c>
      <c r="F19" s="8">
        <v>1.640625</v>
      </c>
      <c r="G19" s="9">
        <v>7.0569567680000027</v>
      </c>
      <c r="H19" s="38">
        <f t="shared" ca="1" si="3"/>
        <v>1</v>
      </c>
      <c r="I19" s="39">
        <f t="shared" ca="1" si="50"/>
        <v>1</v>
      </c>
      <c r="J19" s="42">
        <f t="shared" ca="1" si="4"/>
        <v>7.0569567680000027</v>
      </c>
      <c r="K19" s="39">
        <f t="shared" ca="1" si="25"/>
        <v>1</v>
      </c>
      <c r="L19" s="44">
        <f t="shared" ca="1" si="5"/>
        <v>7.0569567680000027</v>
      </c>
      <c r="M19" s="39">
        <f t="shared" ca="1" si="20"/>
        <v>1</v>
      </c>
      <c r="N19" s="28">
        <f t="shared" ref="N19" ca="1" si="57">M19*$D19</f>
        <v>7.0569567680000027</v>
      </c>
      <c r="O19" s="39">
        <f t="shared" ca="1" si="27"/>
        <v>1</v>
      </c>
      <c r="P19" s="49">
        <f t="shared" ref="P19" ca="1" si="58">O19*$D19</f>
        <v>7.0569567680000027</v>
      </c>
      <c r="Q19" s="39">
        <f t="shared" ca="1" si="23"/>
        <v>1</v>
      </c>
      <c r="R19" s="52">
        <f t="shared" ref="R19" ca="1" si="59">Q19*$D19</f>
        <v>7.0569567680000027</v>
      </c>
      <c r="U19" s="62">
        <f t="shared" si="0"/>
        <v>1.640625</v>
      </c>
      <c r="V19" s="63">
        <f t="shared" ca="1" si="1"/>
        <v>7.0569567680000027</v>
      </c>
      <c r="AA19" s="62">
        <f t="shared" si="9"/>
        <v>1.640625</v>
      </c>
      <c r="AB19" s="63"/>
    </row>
    <row r="20" spans="2:28" x14ac:dyDescent="0.25">
      <c r="B20" s="8">
        <v>1.5625</v>
      </c>
      <c r="C20" s="26">
        <v>5.9091820717000001</v>
      </c>
      <c r="D20" s="9">
        <f t="shared" ca="1" si="2"/>
        <v>7.6623740196000014</v>
      </c>
      <c r="F20" s="8">
        <v>1.6796875</v>
      </c>
      <c r="G20" s="9">
        <v>7.6623740196000014</v>
      </c>
      <c r="H20" s="38">
        <f t="shared" ca="1" si="3"/>
        <v>1</v>
      </c>
      <c r="I20" s="39">
        <f t="shared" ca="1" si="50"/>
        <v>1</v>
      </c>
      <c r="J20" s="42">
        <f t="shared" ca="1" si="4"/>
        <v>7.6623740196000014</v>
      </c>
      <c r="K20" s="39">
        <f t="shared" ca="1" si="25"/>
        <v>1</v>
      </c>
      <c r="L20" s="44">
        <f t="shared" ca="1" si="5"/>
        <v>7.6623740196000014</v>
      </c>
      <c r="M20" s="39">
        <f t="shared" ca="1" si="20"/>
        <v>1</v>
      </c>
      <c r="N20" s="28">
        <f t="shared" ref="N20" ca="1" si="60">M20*$D20</f>
        <v>7.6623740196000014</v>
      </c>
      <c r="O20" s="39">
        <f t="shared" ca="1" si="27"/>
        <v>1</v>
      </c>
      <c r="P20" s="49">
        <f t="shared" ref="P20" ca="1" si="61">O20*$D20</f>
        <v>7.6623740196000014</v>
      </c>
      <c r="Q20" s="39">
        <f t="shared" ca="1" si="23"/>
        <v>1</v>
      </c>
      <c r="R20" s="52">
        <f t="shared" ref="R20" ca="1" si="62">Q20*$D20</f>
        <v>7.6623740196000014</v>
      </c>
      <c r="U20" s="62">
        <f t="shared" si="0"/>
        <v>1.6796875</v>
      </c>
      <c r="V20" s="63">
        <f t="shared" ca="1" si="1"/>
        <v>7.6623740196000014</v>
      </c>
      <c r="AA20" s="62">
        <f t="shared" si="9"/>
        <v>1.6796875</v>
      </c>
      <c r="AB20" s="63"/>
    </row>
    <row r="21" spans="2:28" x14ac:dyDescent="0.25">
      <c r="B21" s="8">
        <v>1.6015625</v>
      </c>
      <c r="C21" s="26">
        <v>6.4651942253000003</v>
      </c>
      <c r="D21" s="9">
        <f t="shared" ca="1" si="2"/>
        <v>8.3331785202000006</v>
      </c>
      <c r="F21" s="8">
        <v>1.71875</v>
      </c>
      <c r="G21" s="9">
        <v>8.3331785202000006</v>
      </c>
      <c r="H21" s="38">
        <f t="shared" ca="1" si="3"/>
        <v>1</v>
      </c>
      <c r="I21" s="39">
        <f t="shared" ca="1" si="50"/>
        <v>1</v>
      </c>
      <c r="J21" s="42">
        <f t="shared" ca="1" si="4"/>
        <v>8.3331785202000006</v>
      </c>
      <c r="K21" s="39">
        <f t="shared" ca="1" si="25"/>
        <v>1</v>
      </c>
      <c r="L21" s="44">
        <f t="shared" ca="1" si="5"/>
        <v>8.3331785202000006</v>
      </c>
      <c r="M21" s="39">
        <f t="shared" ca="1" si="20"/>
        <v>1</v>
      </c>
      <c r="N21" s="28">
        <f t="shared" ref="N21" ca="1" si="63">M21*$D21</f>
        <v>8.3331785202000006</v>
      </c>
      <c r="O21" s="39">
        <f t="shared" ca="1" si="27"/>
        <v>1</v>
      </c>
      <c r="P21" s="49">
        <f t="shared" ref="P21" ca="1" si="64">O21*$D21</f>
        <v>8.3331785202000006</v>
      </c>
      <c r="Q21" s="39">
        <f t="shared" ca="1" si="23"/>
        <v>1</v>
      </c>
      <c r="R21" s="52">
        <f t="shared" ref="R21" ca="1" si="65">Q21*$D21</f>
        <v>8.3331785202000006</v>
      </c>
      <c r="U21" s="62">
        <f t="shared" si="0"/>
        <v>1.71875</v>
      </c>
      <c r="V21" s="63">
        <f t="shared" ca="1" si="1"/>
        <v>8.3331785202000006</v>
      </c>
      <c r="AA21" s="62">
        <f t="shared" si="9"/>
        <v>1.71875</v>
      </c>
      <c r="AB21" s="63"/>
    </row>
    <row r="22" spans="2:28" x14ac:dyDescent="0.25">
      <c r="B22" s="8">
        <v>1.640625</v>
      </c>
      <c r="C22" s="26">
        <v>7.056956768</v>
      </c>
      <c r="D22" s="9">
        <f t="shared" ca="1" si="2"/>
        <v>9.0304079056000006</v>
      </c>
      <c r="F22" s="8">
        <v>1.7578125</v>
      </c>
      <c r="G22" s="9">
        <v>9.0304079056000006</v>
      </c>
      <c r="H22" s="38">
        <f t="shared" ca="1" si="3"/>
        <v>1</v>
      </c>
      <c r="I22" s="39">
        <f t="shared" ca="1" si="50"/>
        <v>1</v>
      </c>
      <c r="J22" s="42">
        <f t="shared" ca="1" si="4"/>
        <v>9.0304079056000006</v>
      </c>
      <c r="K22" s="39">
        <f t="shared" ca="1" si="25"/>
        <v>1</v>
      </c>
      <c r="L22" s="44">
        <f t="shared" ca="1" si="5"/>
        <v>9.0304079056000006</v>
      </c>
      <c r="M22" s="39">
        <f t="shared" ca="1" si="20"/>
        <v>1</v>
      </c>
      <c r="N22" s="28">
        <f t="shared" ref="N22" ca="1" si="66">M22*$D22</f>
        <v>9.0304079056000006</v>
      </c>
      <c r="O22" s="39">
        <f t="shared" ca="1" si="27"/>
        <v>1</v>
      </c>
      <c r="P22" s="49">
        <f t="shared" ref="P22" ca="1" si="67">O22*$D22</f>
        <v>9.0304079056000006</v>
      </c>
      <c r="Q22" s="39">
        <f t="shared" ca="1" si="23"/>
        <v>1</v>
      </c>
      <c r="R22" s="52">
        <f t="shared" ref="R22" ca="1" si="68">Q22*$D22</f>
        <v>9.0304079056000006</v>
      </c>
      <c r="U22" s="62">
        <f t="shared" si="0"/>
        <v>1.7578125</v>
      </c>
      <c r="V22" s="63">
        <f t="shared" ca="1" si="1"/>
        <v>9.0304079056000006</v>
      </c>
      <c r="AA22" s="62">
        <f t="shared" si="9"/>
        <v>1.7578125</v>
      </c>
      <c r="AB22" s="63"/>
    </row>
    <row r="23" spans="2:28" x14ac:dyDescent="0.25">
      <c r="B23" s="8">
        <v>1.6796875</v>
      </c>
      <c r="C23" s="26">
        <v>7.6623740195999996</v>
      </c>
      <c r="D23" s="9">
        <f t="shared" ca="1" si="2"/>
        <v>9.7527217865000004</v>
      </c>
      <c r="F23" s="8">
        <v>1.796875</v>
      </c>
      <c r="G23" s="9">
        <v>9.7527217865000004</v>
      </c>
      <c r="H23" s="38">
        <f t="shared" ca="1" si="3"/>
        <v>1</v>
      </c>
      <c r="I23" s="39">
        <f t="shared" ca="1" si="50"/>
        <v>1</v>
      </c>
      <c r="J23" s="42">
        <f t="shared" ca="1" si="4"/>
        <v>9.7527217865000004</v>
      </c>
      <c r="K23" s="39">
        <f t="shared" ca="1" si="25"/>
        <v>1</v>
      </c>
      <c r="L23" s="44">
        <f t="shared" ca="1" si="5"/>
        <v>9.7527217865000004</v>
      </c>
      <c r="M23" s="39">
        <f t="shared" ref="M23:M54" ca="1" si="69">(K23+K24+K22)/3</f>
        <v>1</v>
      </c>
      <c r="N23" s="28">
        <f t="shared" ref="N23" ca="1" si="70">M23*$D23</f>
        <v>9.7527217865000004</v>
      </c>
      <c r="O23" s="39">
        <f t="shared" ca="1" si="27"/>
        <v>1</v>
      </c>
      <c r="P23" s="49">
        <f t="shared" ref="P23" ca="1" si="71">O23*$D23</f>
        <v>9.7527217865000004</v>
      </c>
      <c r="Q23" s="39">
        <f t="shared" ca="1" si="23"/>
        <v>1</v>
      </c>
      <c r="R23" s="52">
        <f t="shared" ref="R23" ca="1" si="72">Q23*$D23</f>
        <v>9.7527217865000004</v>
      </c>
      <c r="U23" s="62">
        <f t="shared" si="0"/>
        <v>1.796875</v>
      </c>
      <c r="V23" s="63">
        <f t="shared" ca="1" si="1"/>
        <v>9.7527217865000004</v>
      </c>
      <c r="AA23" s="62">
        <f t="shared" si="9"/>
        <v>1.796875</v>
      </c>
      <c r="AB23" s="63"/>
    </row>
    <row r="24" spans="2:28" x14ac:dyDescent="0.25">
      <c r="B24" s="8">
        <v>1.71875</v>
      </c>
      <c r="C24" s="26">
        <v>8.3331785202000006</v>
      </c>
      <c r="D24" s="9">
        <f t="shared" ca="1" si="2"/>
        <v>10.507808685300006</v>
      </c>
      <c r="F24" s="8">
        <v>1.8359375</v>
      </c>
      <c r="G24" s="9">
        <v>10.507808685300006</v>
      </c>
      <c r="H24" s="38">
        <f t="shared" ca="1" si="3"/>
        <v>1</v>
      </c>
      <c r="I24" s="39">
        <f t="shared" ca="1" si="50"/>
        <v>1</v>
      </c>
      <c r="J24" s="42">
        <f t="shared" ca="1" si="4"/>
        <v>10.507808685300006</v>
      </c>
      <c r="K24" s="39">
        <f t="shared" ca="1" si="25"/>
        <v>1</v>
      </c>
      <c r="L24" s="44">
        <f t="shared" ca="1" si="5"/>
        <v>10.507808685300006</v>
      </c>
      <c r="M24" s="39">
        <f t="shared" ca="1" si="69"/>
        <v>1</v>
      </c>
      <c r="N24" s="28">
        <f t="shared" ref="N24" ca="1" si="73">M24*$D24</f>
        <v>10.507808685300006</v>
      </c>
      <c r="O24" s="39">
        <f t="shared" ca="1" si="27"/>
        <v>1</v>
      </c>
      <c r="P24" s="49">
        <f t="shared" ref="P24" ca="1" si="74">O24*$D24</f>
        <v>10.507808685300006</v>
      </c>
      <c r="Q24" s="39">
        <f t="shared" ca="1" si="23"/>
        <v>1</v>
      </c>
      <c r="R24" s="52">
        <f t="shared" ref="R24" ca="1" si="75">Q24*$D24</f>
        <v>10.507808685300006</v>
      </c>
      <c r="U24" s="62">
        <f t="shared" si="0"/>
        <v>1.8359375</v>
      </c>
      <c r="V24" s="63">
        <f t="shared" ca="1" si="1"/>
        <v>10.507808685300006</v>
      </c>
      <c r="AA24" s="62">
        <f t="shared" si="9"/>
        <v>1.8359375</v>
      </c>
      <c r="AB24" s="63"/>
    </row>
    <row r="25" spans="2:28" x14ac:dyDescent="0.25">
      <c r="B25" s="8">
        <v>1.7578125</v>
      </c>
      <c r="C25" s="26">
        <v>9.0304079056000006</v>
      </c>
      <c r="D25" s="9">
        <f t="shared" ca="1" si="2"/>
        <v>11.303318977400004</v>
      </c>
      <c r="F25" s="8">
        <v>1.875</v>
      </c>
      <c r="G25" s="9">
        <v>11.303318977400004</v>
      </c>
      <c r="H25" s="38">
        <f t="shared" ca="1" si="3"/>
        <v>1</v>
      </c>
      <c r="I25" s="39">
        <f t="shared" ca="1" si="50"/>
        <v>1</v>
      </c>
      <c r="J25" s="42">
        <f t="shared" ca="1" si="4"/>
        <v>11.303318977400004</v>
      </c>
      <c r="K25" s="39">
        <f t="shared" ca="1" si="25"/>
        <v>1</v>
      </c>
      <c r="L25" s="44">
        <f t="shared" ca="1" si="5"/>
        <v>11.303318977400004</v>
      </c>
      <c r="M25" s="39">
        <f t="shared" ca="1" si="69"/>
        <v>1</v>
      </c>
      <c r="N25" s="28">
        <f t="shared" ref="N25" ca="1" si="76">M25*$D25</f>
        <v>11.303318977400004</v>
      </c>
      <c r="O25" s="39">
        <f t="shared" ca="1" si="27"/>
        <v>1</v>
      </c>
      <c r="P25" s="49">
        <f t="shared" ref="P25" ca="1" si="77">O25*$D25</f>
        <v>11.303318977400004</v>
      </c>
      <c r="Q25" s="39">
        <f t="shared" ca="1" si="23"/>
        <v>1</v>
      </c>
      <c r="R25" s="52">
        <f t="shared" ref="R25" ca="1" si="78">Q25*$D25</f>
        <v>11.303318977400004</v>
      </c>
      <c r="U25" s="62">
        <f t="shared" si="0"/>
        <v>1.875</v>
      </c>
      <c r="V25" s="63">
        <f t="shared" ca="1" si="1"/>
        <v>11.303318977400004</v>
      </c>
      <c r="AA25" s="62">
        <f t="shared" si="9"/>
        <v>1.875</v>
      </c>
      <c r="AB25" s="63"/>
    </row>
    <row r="26" spans="2:28" x14ac:dyDescent="0.25">
      <c r="B26" s="8">
        <v>1.796875</v>
      </c>
      <c r="C26" s="26">
        <v>9.7527217865000004</v>
      </c>
      <c r="D26" s="9">
        <f t="shared" ca="1" si="2"/>
        <v>12.134667396499999</v>
      </c>
      <c r="F26" s="8">
        <v>1.9140625</v>
      </c>
      <c r="G26" s="9">
        <v>12.134667396499999</v>
      </c>
      <c r="H26" s="38">
        <f t="shared" ca="1" si="3"/>
        <v>1</v>
      </c>
      <c r="I26" s="39">
        <f t="shared" ca="1" si="50"/>
        <v>1</v>
      </c>
      <c r="J26" s="42">
        <f t="shared" ca="1" si="4"/>
        <v>12.134667396499999</v>
      </c>
      <c r="K26" s="39">
        <f t="shared" ca="1" si="25"/>
        <v>1</v>
      </c>
      <c r="L26" s="44">
        <f t="shared" ca="1" si="5"/>
        <v>12.134667396499999</v>
      </c>
      <c r="M26" s="39">
        <f t="shared" ca="1" si="69"/>
        <v>1</v>
      </c>
      <c r="N26" s="28">
        <f t="shared" ref="N26" ca="1" si="79">M26*$D26</f>
        <v>12.134667396499999</v>
      </c>
      <c r="O26" s="39">
        <f t="shared" ca="1" si="27"/>
        <v>1</v>
      </c>
      <c r="P26" s="49">
        <f t="shared" ref="P26" ca="1" si="80">O26*$D26</f>
        <v>12.134667396499999</v>
      </c>
      <c r="Q26" s="39">
        <f t="shared" ca="1" si="23"/>
        <v>1</v>
      </c>
      <c r="R26" s="52">
        <f t="shared" ref="R26" ca="1" si="81">Q26*$D26</f>
        <v>12.134667396499999</v>
      </c>
      <c r="U26" s="62">
        <f t="shared" si="0"/>
        <v>1.9140625</v>
      </c>
      <c r="V26" s="63">
        <f t="shared" ca="1" si="1"/>
        <v>12.134667396499999</v>
      </c>
      <c r="AA26" s="62">
        <f t="shared" si="9"/>
        <v>1.9140625</v>
      </c>
      <c r="AB26" s="63"/>
    </row>
    <row r="27" spans="2:28" x14ac:dyDescent="0.25">
      <c r="B27" s="8">
        <v>1.8359375</v>
      </c>
      <c r="C27" s="26">
        <v>10.507808685300001</v>
      </c>
      <c r="D27" s="9">
        <f t="shared" ca="1" si="2"/>
        <v>12.994478225699996</v>
      </c>
      <c r="F27" s="8">
        <v>1.953125</v>
      </c>
      <c r="G27" s="9">
        <v>12.994478225699996</v>
      </c>
      <c r="H27" s="38">
        <f t="shared" ca="1" si="3"/>
        <v>1</v>
      </c>
      <c r="I27" s="39">
        <f t="shared" ca="1" si="50"/>
        <v>1</v>
      </c>
      <c r="J27" s="42">
        <f t="shared" ca="1" si="4"/>
        <v>12.994478225699996</v>
      </c>
      <c r="K27" s="39">
        <f t="shared" ca="1" si="25"/>
        <v>1</v>
      </c>
      <c r="L27" s="44">
        <f t="shared" ca="1" si="5"/>
        <v>12.994478225699996</v>
      </c>
      <c r="M27" s="39">
        <f t="shared" ca="1" si="69"/>
        <v>1</v>
      </c>
      <c r="N27" s="28">
        <f t="shared" ref="N27" ca="1" si="82">M27*$D27</f>
        <v>12.994478225699996</v>
      </c>
      <c r="O27" s="39">
        <f t="shared" ca="1" si="27"/>
        <v>1</v>
      </c>
      <c r="P27" s="49">
        <f t="shared" ref="P27" ca="1" si="83">O27*$D27</f>
        <v>12.994478225699996</v>
      </c>
      <c r="Q27" s="39">
        <f t="shared" ca="1" si="23"/>
        <v>1</v>
      </c>
      <c r="R27" s="52">
        <f t="shared" ref="R27" ca="1" si="84">Q27*$D27</f>
        <v>12.994478225699996</v>
      </c>
      <c r="U27" s="62">
        <f t="shared" si="0"/>
        <v>1.953125</v>
      </c>
      <c r="V27" s="63">
        <f t="shared" ca="1" si="1"/>
        <v>12.994478225699996</v>
      </c>
      <c r="AA27" s="62">
        <f t="shared" si="9"/>
        <v>1.953125</v>
      </c>
      <c r="AB27" s="63"/>
    </row>
    <row r="28" spans="2:28" x14ac:dyDescent="0.25">
      <c r="B28" s="8">
        <v>1.875</v>
      </c>
      <c r="C28" s="26">
        <v>11.3033189774</v>
      </c>
      <c r="D28" s="9">
        <f t="shared" ca="1" si="2"/>
        <v>13.888540267899998</v>
      </c>
      <c r="F28" s="8">
        <v>1.9921875</v>
      </c>
      <c r="G28" s="9">
        <v>13.888540267899998</v>
      </c>
      <c r="H28" s="38">
        <f t="shared" ca="1" si="3"/>
        <v>1</v>
      </c>
      <c r="I28" s="39">
        <f t="shared" ca="1" si="50"/>
        <v>1</v>
      </c>
      <c r="J28" s="42">
        <f t="shared" ca="1" si="4"/>
        <v>13.888540267899998</v>
      </c>
      <c r="K28" s="39">
        <f t="shared" ca="1" si="25"/>
        <v>1</v>
      </c>
      <c r="L28" s="44">
        <f t="shared" ca="1" si="5"/>
        <v>13.888540267899998</v>
      </c>
      <c r="M28" s="39">
        <f t="shared" ca="1" si="69"/>
        <v>1</v>
      </c>
      <c r="N28" s="28">
        <f t="shared" ref="N28" ca="1" si="85">M28*$D28</f>
        <v>13.888540267899998</v>
      </c>
      <c r="O28" s="39">
        <f t="shared" ca="1" si="27"/>
        <v>1</v>
      </c>
      <c r="P28" s="49">
        <f t="shared" ref="P28" ca="1" si="86">O28*$D28</f>
        <v>13.888540267899998</v>
      </c>
      <c r="Q28" s="39">
        <f t="shared" ca="1" si="23"/>
        <v>1</v>
      </c>
      <c r="R28" s="52">
        <f t="shared" ref="R28" ca="1" si="87">Q28*$D28</f>
        <v>13.888540267899998</v>
      </c>
      <c r="U28" s="62">
        <f t="shared" si="0"/>
        <v>1.9921875</v>
      </c>
      <c r="V28" s="63">
        <f t="shared" ca="1" si="1"/>
        <v>13.888540267899998</v>
      </c>
      <c r="AA28" s="62">
        <f t="shared" si="9"/>
        <v>1.9921875</v>
      </c>
      <c r="AB28" s="63"/>
    </row>
    <row r="29" spans="2:28" x14ac:dyDescent="0.25">
      <c r="B29" s="8">
        <v>1.9140625</v>
      </c>
      <c r="C29" s="26">
        <v>12.134667396499999</v>
      </c>
      <c r="D29" s="9">
        <f t="shared" ca="1" si="2"/>
        <v>14.825309753399999</v>
      </c>
      <c r="F29" s="8">
        <v>2.03125</v>
      </c>
      <c r="G29" s="9">
        <v>14.825309753399999</v>
      </c>
      <c r="H29" s="38">
        <f t="shared" ca="1" si="3"/>
        <v>1</v>
      </c>
      <c r="I29" s="39">
        <f t="shared" ca="1" si="50"/>
        <v>1</v>
      </c>
      <c r="J29" s="42">
        <f t="shared" ca="1" si="4"/>
        <v>14.825309753399999</v>
      </c>
      <c r="K29" s="39">
        <f t="shared" ca="1" si="25"/>
        <v>1</v>
      </c>
      <c r="L29" s="44">
        <f t="shared" ca="1" si="5"/>
        <v>14.825309753399999</v>
      </c>
      <c r="M29" s="39">
        <f t="shared" ca="1" si="69"/>
        <v>1</v>
      </c>
      <c r="N29" s="28">
        <f t="shared" ref="N29" ca="1" si="88">M29*$D29</f>
        <v>14.825309753399999</v>
      </c>
      <c r="O29" s="39">
        <f t="shared" ca="1" si="27"/>
        <v>1</v>
      </c>
      <c r="P29" s="49">
        <f t="shared" ref="P29" ca="1" si="89">O29*$D29</f>
        <v>14.825309753399999</v>
      </c>
      <c r="Q29" s="39">
        <f t="shared" ca="1" si="23"/>
        <v>1</v>
      </c>
      <c r="R29" s="52">
        <f t="shared" ref="R29" ca="1" si="90">Q29*$D29</f>
        <v>14.825309753399999</v>
      </c>
      <c r="U29" s="62">
        <f t="shared" si="0"/>
        <v>2.03125</v>
      </c>
      <c r="V29" s="63">
        <f t="shared" ca="1" si="1"/>
        <v>14.825309753399999</v>
      </c>
      <c r="AA29" s="62">
        <f t="shared" si="9"/>
        <v>2.03125</v>
      </c>
      <c r="AB29" s="63"/>
    </row>
    <row r="30" spans="2:28" x14ac:dyDescent="0.25">
      <c r="B30" s="8">
        <v>1.953125</v>
      </c>
      <c r="C30" s="26">
        <v>12.9944782257</v>
      </c>
      <c r="D30" s="9">
        <f t="shared" ca="1" si="2"/>
        <v>15.806835174600003</v>
      </c>
      <c r="F30" s="8">
        <v>2.0703125</v>
      </c>
      <c r="G30" s="9">
        <v>15.806835174600003</v>
      </c>
      <c r="H30" s="38">
        <f t="shared" ca="1" si="3"/>
        <v>1</v>
      </c>
      <c r="I30" s="39">
        <f t="shared" ca="1" si="50"/>
        <v>1</v>
      </c>
      <c r="J30" s="42">
        <f t="shared" ca="1" si="4"/>
        <v>15.806835174600003</v>
      </c>
      <c r="K30" s="39">
        <f t="shared" ca="1" si="25"/>
        <v>1</v>
      </c>
      <c r="L30" s="44">
        <f t="shared" ca="1" si="5"/>
        <v>15.806835174600003</v>
      </c>
      <c r="M30" s="39">
        <f t="shared" ca="1" si="69"/>
        <v>1</v>
      </c>
      <c r="N30" s="28">
        <f t="shared" ref="N30" ca="1" si="91">M30*$D30</f>
        <v>15.806835174600003</v>
      </c>
      <c r="O30" s="39">
        <f t="shared" ca="1" si="27"/>
        <v>1</v>
      </c>
      <c r="P30" s="49">
        <f t="shared" ref="P30" ca="1" si="92">O30*$D30</f>
        <v>15.806835174600003</v>
      </c>
      <c r="Q30" s="39">
        <f t="shared" ca="1" si="23"/>
        <v>1</v>
      </c>
      <c r="R30" s="52">
        <f t="shared" ref="R30" ca="1" si="93">Q30*$D30</f>
        <v>15.806835174600003</v>
      </c>
      <c r="U30" s="62">
        <f t="shared" si="0"/>
        <v>2.0703125</v>
      </c>
      <c r="V30" s="63">
        <f t="shared" ca="1" si="1"/>
        <v>15.806835174600003</v>
      </c>
      <c r="AA30" s="62">
        <f t="shared" si="9"/>
        <v>2.0703125</v>
      </c>
      <c r="AB30" s="63"/>
    </row>
    <row r="31" spans="2:28" x14ac:dyDescent="0.25">
      <c r="B31" s="8">
        <v>1.9921875</v>
      </c>
      <c r="C31" s="26">
        <v>13.8885402679</v>
      </c>
      <c r="D31" s="9">
        <f t="shared" ca="1" si="2"/>
        <v>16.825235366800001</v>
      </c>
      <c r="F31" s="8">
        <v>2.109375</v>
      </c>
      <c r="G31" s="9">
        <v>16.825235366800001</v>
      </c>
      <c r="H31" s="38">
        <f t="shared" ca="1" si="3"/>
        <v>1</v>
      </c>
      <c r="I31" s="39">
        <f t="shared" ca="1" si="50"/>
        <v>1</v>
      </c>
      <c r="J31" s="42">
        <f t="shared" ca="1" si="4"/>
        <v>16.825235366800001</v>
      </c>
      <c r="K31" s="39">
        <f t="shared" ca="1" si="25"/>
        <v>1</v>
      </c>
      <c r="L31" s="44">
        <f t="shared" ca="1" si="5"/>
        <v>16.825235366800001</v>
      </c>
      <c r="M31" s="39">
        <f t="shared" ca="1" si="69"/>
        <v>1</v>
      </c>
      <c r="N31" s="28">
        <f t="shared" ref="N31" ca="1" si="94">M31*$D31</f>
        <v>16.825235366800001</v>
      </c>
      <c r="O31" s="39">
        <f t="shared" ca="1" si="27"/>
        <v>1</v>
      </c>
      <c r="P31" s="49">
        <f t="shared" ref="P31" ca="1" si="95">O31*$D31</f>
        <v>16.825235366800001</v>
      </c>
      <c r="Q31" s="39">
        <f t="shared" ca="1" si="23"/>
        <v>1</v>
      </c>
      <c r="R31" s="52">
        <f t="shared" ref="R31" ca="1" si="96">Q31*$D31</f>
        <v>16.825235366800001</v>
      </c>
      <c r="U31" s="62">
        <f t="shared" si="0"/>
        <v>2.109375</v>
      </c>
      <c r="V31" s="63">
        <f t="shared" ca="1" si="1"/>
        <v>16.825235366800001</v>
      </c>
      <c r="AA31" s="62">
        <f t="shared" si="9"/>
        <v>2.109375</v>
      </c>
      <c r="AB31" s="63"/>
    </row>
    <row r="32" spans="2:28" x14ac:dyDescent="0.25">
      <c r="B32" s="8">
        <v>2.03125</v>
      </c>
      <c r="C32" s="26">
        <v>14.825309753399999</v>
      </c>
      <c r="D32" s="9">
        <f t="shared" ca="1" si="2"/>
        <v>17.868633270300002</v>
      </c>
      <c r="F32" s="8">
        <v>2.1484375</v>
      </c>
      <c r="G32" s="9">
        <v>17.868633270300002</v>
      </c>
      <c r="H32" s="38">
        <f t="shared" ca="1" si="3"/>
        <v>1</v>
      </c>
      <c r="I32" s="39">
        <f t="shared" ca="1" si="50"/>
        <v>1</v>
      </c>
      <c r="J32" s="42">
        <f t="shared" ca="1" si="4"/>
        <v>17.868633270300002</v>
      </c>
      <c r="K32" s="39">
        <f t="shared" ca="1" si="25"/>
        <v>1</v>
      </c>
      <c r="L32" s="44">
        <f t="shared" ca="1" si="5"/>
        <v>17.868633270300002</v>
      </c>
      <c r="M32" s="39">
        <f t="shared" ca="1" si="69"/>
        <v>1</v>
      </c>
      <c r="N32" s="28">
        <f t="shared" ref="N32" ca="1" si="97">M32*$D32</f>
        <v>17.868633270300002</v>
      </c>
      <c r="O32" s="39">
        <f t="shared" ca="1" si="27"/>
        <v>1</v>
      </c>
      <c r="P32" s="49">
        <f t="shared" ref="P32" ca="1" si="98">O32*$D32</f>
        <v>17.868633270300002</v>
      </c>
      <c r="Q32" s="39">
        <f t="shared" ca="1" si="23"/>
        <v>1</v>
      </c>
      <c r="R32" s="52">
        <f t="shared" ref="R32" ca="1" si="99">Q32*$D32</f>
        <v>17.868633270300002</v>
      </c>
      <c r="U32" s="62">
        <f t="shared" si="0"/>
        <v>2.1484375</v>
      </c>
      <c r="V32" s="63">
        <f t="shared" ca="1" si="1"/>
        <v>17.868633270300002</v>
      </c>
      <c r="AA32" s="62">
        <f t="shared" si="9"/>
        <v>2.1484375</v>
      </c>
      <c r="AB32" s="63"/>
    </row>
    <row r="33" spans="2:28" x14ac:dyDescent="0.25">
      <c r="B33" s="8">
        <v>2.0703125</v>
      </c>
      <c r="C33" s="26">
        <v>15.8068351746</v>
      </c>
      <c r="D33" s="9">
        <f t="shared" ca="1" si="2"/>
        <v>18.942575454699998</v>
      </c>
      <c r="F33" s="8">
        <v>2.1875</v>
      </c>
      <c r="G33" s="9">
        <v>18.942575454699998</v>
      </c>
      <c r="H33" s="38">
        <f t="shared" ca="1" si="3"/>
        <v>1</v>
      </c>
      <c r="I33" s="39">
        <f t="shared" ca="1" si="50"/>
        <v>1</v>
      </c>
      <c r="J33" s="42">
        <f t="shared" ca="1" si="4"/>
        <v>18.942575454699998</v>
      </c>
      <c r="K33" s="39">
        <f t="shared" ca="1" si="25"/>
        <v>1</v>
      </c>
      <c r="L33" s="44">
        <f t="shared" ca="1" si="5"/>
        <v>18.942575454699998</v>
      </c>
      <c r="M33" s="39">
        <f t="shared" ca="1" si="69"/>
        <v>1</v>
      </c>
      <c r="N33" s="28">
        <f t="shared" ref="N33" ca="1" si="100">M33*$D33</f>
        <v>18.942575454699998</v>
      </c>
      <c r="O33" s="39">
        <f t="shared" ca="1" si="27"/>
        <v>1</v>
      </c>
      <c r="P33" s="49">
        <f t="shared" ref="P33" ca="1" si="101">O33*$D33</f>
        <v>18.942575454699998</v>
      </c>
      <c r="Q33" s="39">
        <f t="shared" ca="1" si="23"/>
        <v>1</v>
      </c>
      <c r="R33" s="52">
        <f t="shared" ref="R33" ca="1" si="102">Q33*$D33</f>
        <v>18.942575454699998</v>
      </c>
      <c r="U33" s="62">
        <f t="shared" si="0"/>
        <v>2.1875</v>
      </c>
      <c r="V33" s="63">
        <f t="shared" ca="1" si="1"/>
        <v>18.942575454699998</v>
      </c>
      <c r="AA33" s="62">
        <f t="shared" si="9"/>
        <v>2.1875</v>
      </c>
      <c r="AB33" s="63"/>
    </row>
    <row r="34" spans="2:28" x14ac:dyDescent="0.25">
      <c r="B34" s="8">
        <v>2.109375</v>
      </c>
      <c r="C34" s="26">
        <v>16.825235366800001</v>
      </c>
      <c r="D34" s="9">
        <f t="shared" ca="1" si="2"/>
        <v>20.054676055900003</v>
      </c>
      <c r="F34" s="8">
        <v>2.2265625</v>
      </c>
      <c r="G34" s="9">
        <v>20.054676055900003</v>
      </c>
      <c r="H34" s="38">
        <f t="shared" ca="1" si="3"/>
        <v>1</v>
      </c>
      <c r="I34" s="39">
        <f t="shared" ca="1" si="50"/>
        <v>1</v>
      </c>
      <c r="J34" s="42">
        <f t="shared" ca="1" si="4"/>
        <v>20.054676055900003</v>
      </c>
      <c r="K34" s="39">
        <f t="shared" ca="1" si="25"/>
        <v>1</v>
      </c>
      <c r="L34" s="44">
        <f t="shared" ca="1" si="5"/>
        <v>20.054676055900003</v>
      </c>
      <c r="M34" s="39">
        <f t="shared" ca="1" si="69"/>
        <v>1</v>
      </c>
      <c r="N34" s="28">
        <f t="shared" ref="N34" ca="1" si="103">M34*$D34</f>
        <v>20.054676055900003</v>
      </c>
      <c r="O34" s="39">
        <f t="shared" ca="1" si="27"/>
        <v>1</v>
      </c>
      <c r="P34" s="49">
        <f t="shared" ref="P34" ca="1" si="104">O34*$D34</f>
        <v>20.054676055900003</v>
      </c>
      <c r="Q34" s="39">
        <f t="shared" ca="1" si="23"/>
        <v>1</v>
      </c>
      <c r="R34" s="52">
        <f t="shared" ref="R34" ca="1" si="105">Q34*$D34</f>
        <v>20.054676055900003</v>
      </c>
      <c r="U34" s="62">
        <f t="shared" si="0"/>
        <v>2.2265625</v>
      </c>
      <c r="V34" s="63">
        <f t="shared" ca="1" si="1"/>
        <v>20.054676055900003</v>
      </c>
      <c r="AA34" s="62">
        <f t="shared" si="9"/>
        <v>2.2265625</v>
      </c>
      <c r="AB34" s="63"/>
    </row>
    <row r="35" spans="2:28" x14ac:dyDescent="0.25">
      <c r="B35" s="8">
        <v>2.1484375</v>
      </c>
      <c r="C35" s="26">
        <v>17.868633270299998</v>
      </c>
      <c r="D35" s="9">
        <f t="shared" ca="1" si="2"/>
        <v>21.212686538699998</v>
      </c>
      <c r="F35" s="8">
        <v>2.265625</v>
      </c>
      <c r="G35" s="9">
        <v>21.212686538699998</v>
      </c>
      <c r="H35" s="38">
        <f t="shared" ca="1" si="3"/>
        <v>1</v>
      </c>
      <c r="I35" s="39">
        <f t="shared" ca="1" si="50"/>
        <v>1</v>
      </c>
      <c r="J35" s="42">
        <f t="shared" ca="1" si="4"/>
        <v>21.212686538699998</v>
      </c>
      <c r="K35" s="39">
        <f t="shared" ca="1" si="25"/>
        <v>1</v>
      </c>
      <c r="L35" s="44">
        <f t="shared" ca="1" si="5"/>
        <v>21.212686538699998</v>
      </c>
      <c r="M35" s="39">
        <f t="shared" ca="1" si="69"/>
        <v>1</v>
      </c>
      <c r="N35" s="28">
        <f t="shared" ref="N35" ca="1" si="106">M35*$D35</f>
        <v>21.212686538699998</v>
      </c>
      <c r="O35" s="39">
        <f t="shared" ca="1" si="27"/>
        <v>1</v>
      </c>
      <c r="P35" s="49">
        <f t="shared" ref="P35" ca="1" si="107">O35*$D35</f>
        <v>21.212686538699998</v>
      </c>
      <c r="Q35" s="39">
        <f t="shared" ca="1" si="23"/>
        <v>1</v>
      </c>
      <c r="R35" s="52">
        <f t="shared" ref="R35" ca="1" si="108">Q35*$D35</f>
        <v>21.212686538699998</v>
      </c>
      <c r="U35" s="62">
        <f t="shared" ref="U35:U56" si="109">F35</f>
        <v>2.265625</v>
      </c>
      <c r="V35" s="63">
        <f t="shared" ref="V35:V56" ca="1" si="110">IF($X$3=1,J35,IF($X$3=2,L35,IF($X$3=3,N35,IF($X$3=4,P35,IF($X$3=5,R35,G35)))))</f>
        <v>21.212686538699998</v>
      </c>
      <c r="AA35" s="62">
        <f t="shared" si="9"/>
        <v>2.265625</v>
      </c>
      <c r="AB35" s="63"/>
    </row>
    <row r="36" spans="2:28" x14ac:dyDescent="0.25">
      <c r="B36" s="8">
        <v>2.1875</v>
      </c>
      <c r="C36" s="26">
        <v>18.942575454699998</v>
      </c>
      <c r="D36" s="9">
        <f t="shared" ref="D36:D55" ca="1" si="111">FORECAST(F36,OFFSET(C:C,MATCH(F36,B:B,1)-1,0,2), OFFSET(B:B,MATCH(F36,B:B,1)-1,0,2))</f>
        <v>22.417430877699992</v>
      </c>
      <c r="F36" s="8">
        <v>2.3046875</v>
      </c>
      <c r="G36" s="9">
        <v>22.417430877699992</v>
      </c>
      <c r="H36" s="38">
        <f t="shared" ca="1" si="3"/>
        <v>1</v>
      </c>
      <c r="I36" s="39">
        <f t="shared" ca="1" si="50"/>
        <v>1</v>
      </c>
      <c r="J36" s="42">
        <f t="shared" ca="1" si="4"/>
        <v>22.417430877699992</v>
      </c>
      <c r="K36" s="39">
        <f t="shared" ca="1" si="25"/>
        <v>1</v>
      </c>
      <c r="L36" s="44">
        <f t="shared" ca="1" si="5"/>
        <v>22.417430877699992</v>
      </c>
      <c r="M36" s="39">
        <f t="shared" ca="1" si="69"/>
        <v>1</v>
      </c>
      <c r="N36" s="28">
        <f t="shared" ref="N36" ca="1" si="112">M36*$D36</f>
        <v>22.417430877699992</v>
      </c>
      <c r="O36" s="39">
        <f t="shared" ca="1" si="27"/>
        <v>1</v>
      </c>
      <c r="P36" s="49">
        <f t="shared" ref="P36" ca="1" si="113">O36*$D36</f>
        <v>22.417430877699992</v>
      </c>
      <c r="Q36" s="39">
        <f t="shared" ca="1" si="23"/>
        <v>1</v>
      </c>
      <c r="R36" s="52">
        <f t="shared" ref="R36" ca="1" si="114">Q36*$D36</f>
        <v>22.417430877699992</v>
      </c>
      <c r="U36" s="62">
        <f t="shared" si="109"/>
        <v>2.3046875</v>
      </c>
      <c r="V36" s="63">
        <f t="shared" ca="1" si="110"/>
        <v>22.417430877699992</v>
      </c>
      <c r="AA36" s="62">
        <f t="shared" si="9"/>
        <v>2.3046875</v>
      </c>
      <c r="AB36" s="63"/>
    </row>
    <row r="37" spans="2:28" x14ac:dyDescent="0.25">
      <c r="B37" s="8">
        <v>2.2265625</v>
      </c>
      <c r="C37" s="26">
        <v>20.0546760559</v>
      </c>
      <c r="D37" s="9">
        <f t="shared" ca="1" si="111"/>
        <v>23.665803909299996</v>
      </c>
      <c r="F37" s="8">
        <v>2.34375</v>
      </c>
      <c r="G37" s="9">
        <v>23.665803909299996</v>
      </c>
      <c r="H37" s="38">
        <f t="shared" ca="1" si="3"/>
        <v>1</v>
      </c>
      <c r="I37" s="39">
        <f t="shared" ca="1" si="50"/>
        <v>1</v>
      </c>
      <c r="J37" s="42">
        <f t="shared" ca="1" si="4"/>
        <v>23.665803909299996</v>
      </c>
      <c r="K37" s="39">
        <f t="shared" ca="1" si="25"/>
        <v>1</v>
      </c>
      <c r="L37" s="44">
        <f t="shared" ca="1" si="5"/>
        <v>23.665803909299996</v>
      </c>
      <c r="M37" s="39">
        <f t="shared" ca="1" si="69"/>
        <v>1</v>
      </c>
      <c r="N37" s="28">
        <f t="shared" ref="N37" ca="1" si="115">M37*$D37</f>
        <v>23.665803909299996</v>
      </c>
      <c r="O37" s="39">
        <f t="shared" ca="1" si="27"/>
        <v>1</v>
      </c>
      <c r="P37" s="49">
        <f t="shared" ref="P37" ca="1" si="116">O37*$D37</f>
        <v>23.665803909299996</v>
      </c>
      <c r="Q37" s="39">
        <f t="shared" ca="1" si="23"/>
        <v>1</v>
      </c>
      <c r="R37" s="52">
        <f t="shared" ref="R37" ca="1" si="117">Q37*$D37</f>
        <v>23.665803909299996</v>
      </c>
      <c r="U37" s="62">
        <f t="shared" si="109"/>
        <v>2.34375</v>
      </c>
      <c r="V37" s="63">
        <f t="shared" ca="1" si="110"/>
        <v>23.665803909299996</v>
      </c>
      <c r="AA37" s="62">
        <f t="shared" si="9"/>
        <v>2.34375</v>
      </c>
      <c r="AB37" s="63"/>
    </row>
    <row r="38" spans="2:28" x14ac:dyDescent="0.25">
      <c r="B38" s="8">
        <v>2.265625</v>
      </c>
      <c r="C38" s="26">
        <v>21.212686538700002</v>
      </c>
      <c r="D38" s="9">
        <f t="shared" ca="1" si="111"/>
        <v>24.955095291099994</v>
      </c>
      <c r="F38" s="8">
        <v>2.3828125</v>
      </c>
      <c r="G38" s="9">
        <v>24.955095291099994</v>
      </c>
      <c r="H38" s="38">
        <f t="shared" ca="1" si="3"/>
        <v>1</v>
      </c>
      <c r="I38" s="39">
        <f t="shared" ca="1" si="50"/>
        <v>1</v>
      </c>
      <c r="J38" s="42">
        <f t="shared" ca="1" si="4"/>
        <v>24.955095291099994</v>
      </c>
      <c r="K38" s="39">
        <f t="shared" ca="1" si="25"/>
        <v>1</v>
      </c>
      <c r="L38" s="44">
        <f t="shared" ca="1" si="5"/>
        <v>24.955095291099994</v>
      </c>
      <c r="M38" s="39">
        <f t="shared" ca="1" si="69"/>
        <v>1</v>
      </c>
      <c r="N38" s="28">
        <f t="shared" ref="N38" ca="1" si="118">M38*$D38</f>
        <v>24.955095291099994</v>
      </c>
      <c r="O38" s="39">
        <f t="shared" ca="1" si="27"/>
        <v>1</v>
      </c>
      <c r="P38" s="49">
        <f t="shared" ref="P38" ca="1" si="119">O38*$D38</f>
        <v>24.955095291099994</v>
      </c>
      <c r="Q38" s="39">
        <f t="shared" ca="1" si="23"/>
        <v>1</v>
      </c>
      <c r="R38" s="52">
        <f t="shared" ref="R38" ca="1" si="120">Q38*$D38</f>
        <v>24.955095291099994</v>
      </c>
      <c r="U38" s="62">
        <f t="shared" si="109"/>
        <v>2.3828125</v>
      </c>
      <c r="V38" s="63">
        <f t="shared" ca="1" si="110"/>
        <v>24.955095291099994</v>
      </c>
      <c r="AA38" s="62">
        <f t="shared" si="9"/>
        <v>2.3828125</v>
      </c>
      <c r="AB38" s="63"/>
    </row>
    <row r="39" spans="2:28" x14ac:dyDescent="0.25">
      <c r="B39" s="8">
        <v>2.3046875</v>
      </c>
      <c r="C39" s="26">
        <v>22.417430877699999</v>
      </c>
      <c r="D39" s="9">
        <f t="shared" ca="1" si="111"/>
        <v>26.287637710599995</v>
      </c>
      <c r="F39" s="8">
        <v>2.421875</v>
      </c>
      <c r="G39" s="9">
        <v>26.287637710599995</v>
      </c>
      <c r="H39" s="38">
        <f t="shared" ca="1" si="3"/>
        <v>1</v>
      </c>
      <c r="I39" s="39">
        <f t="shared" ca="1" si="50"/>
        <v>1</v>
      </c>
      <c r="J39" s="42">
        <f t="shared" ca="1" si="4"/>
        <v>26.287637710599995</v>
      </c>
      <c r="K39" s="39">
        <f t="shared" ca="1" si="25"/>
        <v>1</v>
      </c>
      <c r="L39" s="44">
        <f t="shared" ca="1" si="5"/>
        <v>26.287637710599995</v>
      </c>
      <c r="M39" s="39">
        <f t="shared" ca="1" si="69"/>
        <v>1</v>
      </c>
      <c r="N39" s="28">
        <f t="shared" ref="N39" ca="1" si="121">M39*$D39</f>
        <v>26.287637710599995</v>
      </c>
      <c r="O39" s="39">
        <f t="shared" ca="1" si="27"/>
        <v>1</v>
      </c>
      <c r="P39" s="49">
        <f t="shared" ref="P39" ca="1" si="122">O39*$D39</f>
        <v>26.287637710599995</v>
      </c>
      <c r="Q39" s="39">
        <f t="shared" ca="1" si="23"/>
        <v>1</v>
      </c>
      <c r="R39" s="52">
        <f t="shared" ref="R39" ca="1" si="123">Q39*$D39</f>
        <v>26.287637710599995</v>
      </c>
      <c r="U39" s="62">
        <f t="shared" si="109"/>
        <v>2.421875</v>
      </c>
      <c r="V39" s="63">
        <f t="shared" ca="1" si="110"/>
        <v>26.287637710599995</v>
      </c>
      <c r="AA39" s="62">
        <f t="shared" si="9"/>
        <v>2.421875</v>
      </c>
      <c r="AB39" s="63"/>
    </row>
    <row r="40" spans="2:28" x14ac:dyDescent="0.25">
      <c r="B40" s="8">
        <v>2.34375</v>
      </c>
      <c r="C40" s="26">
        <v>23.665803909299999</v>
      </c>
      <c r="D40" s="9">
        <f t="shared" ca="1" si="111"/>
        <v>27.667909622200007</v>
      </c>
      <c r="F40" s="8">
        <v>2.4609375</v>
      </c>
      <c r="G40" s="9">
        <v>27.667909622200007</v>
      </c>
      <c r="H40" s="38">
        <f t="shared" ca="1" si="3"/>
        <v>1</v>
      </c>
      <c r="I40" s="39">
        <f t="shared" ca="1" si="50"/>
        <v>1</v>
      </c>
      <c r="J40" s="42">
        <f t="shared" ca="1" si="4"/>
        <v>27.667909622200007</v>
      </c>
      <c r="K40" s="39">
        <f t="shared" ca="1" si="25"/>
        <v>1</v>
      </c>
      <c r="L40" s="44">
        <f t="shared" ca="1" si="5"/>
        <v>27.667909622200007</v>
      </c>
      <c r="M40" s="39">
        <f t="shared" ca="1" si="69"/>
        <v>1</v>
      </c>
      <c r="N40" s="28">
        <f t="shared" ref="N40" ca="1" si="124">M40*$D40</f>
        <v>27.667909622200007</v>
      </c>
      <c r="O40" s="39">
        <f t="shared" ca="1" si="27"/>
        <v>1</v>
      </c>
      <c r="P40" s="49">
        <f t="shared" ref="P40" ca="1" si="125">O40*$D40</f>
        <v>27.667909622200007</v>
      </c>
      <c r="Q40" s="39">
        <f t="shared" ca="1" si="23"/>
        <v>1</v>
      </c>
      <c r="R40" s="52">
        <f t="shared" ref="R40" ca="1" si="126">Q40*$D40</f>
        <v>27.667909622200007</v>
      </c>
      <c r="U40" s="62">
        <f t="shared" si="109"/>
        <v>2.4609375</v>
      </c>
      <c r="V40" s="63">
        <f t="shared" ca="1" si="110"/>
        <v>27.667909622200007</v>
      </c>
      <c r="AA40" s="62">
        <f t="shared" si="9"/>
        <v>2.4609375</v>
      </c>
      <c r="AB40" s="63"/>
    </row>
    <row r="41" spans="2:28" x14ac:dyDescent="0.25">
      <c r="B41" s="8">
        <v>2.3828125</v>
      </c>
      <c r="C41" s="26">
        <v>24.955095291100001</v>
      </c>
      <c r="D41" s="9">
        <f t="shared" ca="1" si="111"/>
        <v>29.098266601599988</v>
      </c>
      <c r="F41" s="8">
        <v>2.5</v>
      </c>
      <c r="G41" s="9">
        <v>29.098266601599988</v>
      </c>
      <c r="H41" s="38">
        <f t="shared" ca="1" si="3"/>
        <v>1</v>
      </c>
      <c r="I41" s="39">
        <f t="shared" ca="1" si="50"/>
        <v>1</v>
      </c>
      <c r="J41" s="42">
        <f t="shared" ca="1" si="4"/>
        <v>29.098266601599988</v>
      </c>
      <c r="K41" s="39">
        <f t="shared" ca="1" si="25"/>
        <v>1</v>
      </c>
      <c r="L41" s="44">
        <f t="shared" ca="1" si="5"/>
        <v>29.098266601599988</v>
      </c>
      <c r="M41" s="39">
        <f t="shared" ca="1" si="69"/>
        <v>1</v>
      </c>
      <c r="N41" s="28">
        <f t="shared" ref="N41" ca="1" si="127">M41*$D41</f>
        <v>29.098266601599988</v>
      </c>
      <c r="O41" s="39">
        <f t="shared" ca="1" si="27"/>
        <v>1</v>
      </c>
      <c r="P41" s="49">
        <f t="shared" ref="P41" ca="1" si="128">O41*$D41</f>
        <v>29.098266601599988</v>
      </c>
      <c r="Q41" s="39">
        <f t="shared" ca="1" si="23"/>
        <v>1</v>
      </c>
      <c r="R41" s="52">
        <f t="shared" ref="R41" ca="1" si="129">Q41*$D41</f>
        <v>29.098266601599988</v>
      </c>
      <c r="U41" s="62">
        <f t="shared" si="109"/>
        <v>2.5</v>
      </c>
      <c r="V41" s="63">
        <f t="shared" ca="1" si="110"/>
        <v>29.098266601599988</v>
      </c>
      <c r="AA41" s="62">
        <f t="shared" si="9"/>
        <v>2.5</v>
      </c>
      <c r="AB41" s="63"/>
    </row>
    <row r="42" spans="2:28" x14ac:dyDescent="0.25">
      <c r="B42" s="8">
        <v>2.421875</v>
      </c>
      <c r="C42" s="26">
        <v>26.287637710599999</v>
      </c>
      <c r="D42" s="9">
        <f t="shared" ca="1" si="111"/>
        <v>31.215324401869992</v>
      </c>
      <c r="F42" s="8">
        <v>2.5546875</v>
      </c>
      <c r="G42" s="9">
        <v>31.215324401869992</v>
      </c>
      <c r="H42" s="38">
        <f t="shared" ca="1" si="3"/>
        <v>1</v>
      </c>
      <c r="I42" s="39">
        <f t="shared" ca="1" si="50"/>
        <v>1</v>
      </c>
      <c r="J42" s="42">
        <f t="shared" ca="1" si="4"/>
        <v>31.215324401869992</v>
      </c>
      <c r="K42" s="39">
        <f t="shared" ca="1" si="25"/>
        <v>1</v>
      </c>
      <c r="L42" s="44">
        <f t="shared" ca="1" si="5"/>
        <v>31.215324401869992</v>
      </c>
      <c r="M42" s="39">
        <f t="shared" ca="1" si="69"/>
        <v>1</v>
      </c>
      <c r="N42" s="28">
        <f t="shared" ref="N42" ca="1" si="130">M42*$D42</f>
        <v>31.215324401869992</v>
      </c>
      <c r="O42" s="39">
        <f t="shared" ca="1" si="27"/>
        <v>1</v>
      </c>
      <c r="P42" s="49">
        <f t="shared" ref="P42" ca="1" si="131">O42*$D42</f>
        <v>31.215324401869992</v>
      </c>
      <c r="Q42" s="39">
        <f t="shared" ca="1" si="23"/>
        <v>1</v>
      </c>
      <c r="R42" s="52">
        <f t="shared" ref="R42" ca="1" si="132">Q42*$D42</f>
        <v>31.215324401869992</v>
      </c>
      <c r="U42" s="62">
        <f t="shared" si="109"/>
        <v>2.5546875</v>
      </c>
      <c r="V42" s="63">
        <f t="shared" ca="1" si="110"/>
        <v>31.215324401869992</v>
      </c>
      <c r="AA42" s="62">
        <f t="shared" si="9"/>
        <v>2.5546875</v>
      </c>
      <c r="AB42" s="63"/>
    </row>
    <row r="43" spans="2:28" x14ac:dyDescent="0.25">
      <c r="B43" s="8">
        <v>2.4609375</v>
      </c>
      <c r="C43" s="26">
        <v>27.6679096222</v>
      </c>
      <c r="D43" s="9">
        <f t="shared" ca="1" si="111"/>
        <v>33.506054077155994</v>
      </c>
      <c r="F43" s="8">
        <v>2.609375</v>
      </c>
      <c r="G43" s="9">
        <v>33.506054077155994</v>
      </c>
      <c r="H43" s="38">
        <f t="shared" ca="1" si="3"/>
        <v>1</v>
      </c>
      <c r="I43" s="39">
        <f t="shared" ca="1" si="50"/>
        <v>1</v>
      </c>
      <c r="J43" s="42">
        <f t="shared" ca="1" si="4"/>
        <v>33.506054077155994</v>
      </c>
      <c r="K43" s="39">
        <f t="shared" ca="1" si="25"/>
        <v>1</v>
      </c>
      <c r="L43" s="44">
        <f t="shared" ca="1" si="5"/>
        <v>33.506054077155994</v>
      </c>
      <c r="M43" s="39">
        <f t="shared" ca="1" si="69"/>
        <v>1</v>
      </c>
      <c r="N43" s="28">
        <f t="shared" ref="N43" ca="1" si="133">M43*$D43</f>
        <v>33.506054077155994</v>
      </c>
      <c r="O43" s="39">
        <f t="shared" ca="1" si="27"/>
        <v>1</v>
      </c>
      <c r="P43" s="49">
        <f t="shared" ref="P43" ca="1" si="134">O43*$D43</f>
        <v>33.506054077155994</v>
      </c>
      <c r="Q43" s="39">
        <f t="shared" ca="1" si="23"/>
        <v>1</v>
      </c>
      <c r="R43" s="52">
        <f t="shared" ref="R43" ca="1" si="135">Q43*$D43</f>
        <v>33.506054077155994</v>
      </c>
      <c r="U43" s="62">
        <f t="shared" si="109"/>
        <v>2.609375</v>
      </c>
      <c r="V43" s="63">
        <f t="shared" ca="1" si="110"/>
        <v>33.506054077155994</v>
      </c>
      <c r="AA43" s="62">
        <f t="shared" si="9"/>
        <v>2.609375</v>
      </c>
      <c r="AB43" s="63"/>
    </row>
    <row r="44" spans="2:28" x14ac:dyDescent="0.25">
      <c r="B44" s="8">
        <v>2.5</v>
      </c>
      <c r="C44" s="26">
        <v>29.098266601599999</v>
      </c>
      <c r="D44" s="9">
        <f t="shared" ca="1" si="111"/>
        <v>38.348021240251995</v>
      </c>
      <c r="F44" s="8">
        <v>2.71875</v>
      </c>
      <c r="G44" s="9">
        <v>38.348021240251995</v>
      </c>
      <c r="H44" s="38">
        <f t="shared" ca="1" si="3"/>
        <v>1</v>
      </c>
      <c r="I44" s="39">
        <f t="shared" ca="1" si="50"/>
        <v>1</v>
      </c>
      <c r="J44" s="42">
        <f t="shared" ca="1" si="4"/>
        <v>38.348021240251995</v>
      </c>
      <c r="K44" s="39">
        <f t="shared" ca="1" si="25"/>
        <v>1</v>
      </c>
      <c r="L44" s="44">
        <f t="shared" ca="1" si="5"/>
        <v>38.348021240251995</v>
      </c>
      <c r="M44" s="39">
        <f t="shared" ca="1" si="69"/>
        <v>1</v>
      </c>
      <c r="N44" s="28">
        <f t="shared" ref="N44" ca="1" si="136">M44*$D44</f>
        <v>38.348021240251995</v>
      </c>
      <c r="O44" s="39">
        <f t="shared" ca="1" si="27"/>
        <v>1</v>
      </c>
      <c r="P44" s="49">
        <f t="shared" ref="P44" ca="1" si="137">O44*$D44</f>
        <v>38.348021240251995</v>
      </c>
      <c r="Q44" s="39">
        <f t="shared" ca="1" si="23"/>
        <v>1</v>
      </c>
      <c r="R44" s="52">
        <f t="shared" ref="R44" ca="1" si="138">Q44*$D44</f>
        <v>38.348021240251995</v>
      </c>
      <c r="U44" s="62">
        <f t="shared" si="109"/>
        <v>2.71875</v>
      </c>
      <c r="V44" s="63">
        <f t="shared" ca="1" si="110"/>
        <v>38.348021240251995</v>
      </c>
      <c r="AA44" s="62">
        <f t="shared" si="9"/>
        <v>2.71875</v>
      </c>
      <c r="AB44" s="63"/>
    </row>
    <row r="45" spans="2:28" x14ac:dyDescent="0.25">
      <c r="B45" s="8">
        <v>2.578125</v>
      </c>
      <c r="C45" s="26">
        <v>32.122634887700002</v>
      </c>
      <c r="D45" s="9">
        <f t="shared" ca="1" si="111"/>
        <v>43.592557830832007</v>
      </c>
      <c r="F45" s="8">
        <v>2.828125</v>
      </c>
      <c r="G45" s="9">
        <v>43.592557830832007</v>
      </c>
      <c r="H45" s="38">
        <f t="shared" ca="1" si="3"/>
        <v>1</v>
      </c>
      <c r="I45" s="39">
        <f t="shared" ca="1" si="50"/>
        <v>1</v>
      </c>
      <c r="J45" s="42">
        <f t="shared" ca="1" si="4"/>
        <v>43.592557830832007</v>
      </c>
      <c r="K45" s="39">
        <f t="shared" ca="1" si="25"/>
        <v>1</v>
      </c>
      <c r="L45" s="44">
        <f t="shared" ca="1" si="5"/>
        <v>43.592557830832007</v>
      </c>
      <c r="M45" s="39">
        <f t="shared" ca="1" si="69"/>
        <v>1</v>
      </c>
      <c r="N45" s="28">
        <f t="shared" ref="N45" ca="1" si="139">M45*$D45</f>
        <v>43.592557830832007</v>
      </c>
      <c r="O45" s="39">
        <f t="shared" ca="1" si="27"/>
        <v>1</v>
      </c>
      <c r="P45" s="49">
        <f t="shared" ref="P45" ca="1" si="140">O45*$D45</f>
        <v>43.592557830832007</v>
      </c>
      <c r="Q45" s="39">
        <f t="shared" ca="1" si="23"/>
        <v>1</v>
      </c>
      <c r="R45" s="52">
        <f t="shared" ref="R45" ca="1" si="141">Q45*$D45</f>
        <v>43.592557830832007</v>
      </c>
      <c r="U45" s="62">
        <f t="shared" si="109"/>
        <v>2.828125</v>
      </c>
      <c r="V45" s="63">
        <f t="shared" ca="1" si="110"/>
        <v>43.592557830832007</v>
      </c>
      <c r="AA45" s="62">
        <f t="shared" si="9"/>
        <v>2.828125</v>
      </c>
      <c r="AB45" s="63"/>
    </row>
    <row r="46" spans="2:28" x14ac:dyDescent="0.25">
      <c r="B46" s="8">
        <v>2.7734375</v>
      </c>
      <c r="C46" s="26">
        <v>40.769004821800003</v>
      </c>
      <c r="D46" s="9">
        <f t="shared" ca="1" si="111"/>
        <v>49.239663848896001</v>
      </c>
      <c r="F46" s="8">
        <v>2.9375</v>
      </c>
      <c r="G46" s="9">
        <v>49.239663848896001</v>
      </c>
      <c r="H46" s="38">
        <f t="shared" ca="1" si="3"/>
        <v>1</v>
      </c>
      <c r="I46" s="39">
        <f t="shared" ca="1" si="50"/>
        <v>1</v>
      </c>
      <c r="J46" s="42">
        <f t="shared" ca="1" si="4"/>
        <v>49.239663848896001</v>
      </c>
      <c r="K46" s="39">
        <f t="shared" ca="1" si="25"/>
        <v>1</v>
      </c>
      <c r="L46" s="44">
        <f t="shared" ca="1" si="5"/>
        <v>49.239663848896001</v>
      </c>
      <c r="M46" s="39">
        <f t="shared" ca="1" si="69"/>
        <v>1</v>
      </c>
      <c r="N46" s="28">
        <f t="shared" ref="N46" ca="1" si="142">M46*$D46</f>
        <v>49.239663848896001</v>
      </c>
      <c r="O46" s="39">
        <f t="shared" ca="1" si="27"/>
        <v>1</v>
      </c>
      <c r="P46" s="49">
        <f t="shared" ref="P46" ca="1" si="143">O46*$D46</f>
        <v>49.239663848896001</v>
      </c>
      <c r="Q46" s="39">
        <f t="shared" ca="1" si="23"/>
        <v>1</v>
      </c>
      <c r="R46" s="52">
        <f t="shared" ref="R46" ca="1" si="144">Q46*$D46</f>
        <v>49.239663848896001</v>
      </c>
      <c r="U46" s="62">
        <f t="shared" si="109"/>
        <v>2.9375</v>
      </c>
      <c r="V46" s="63">
        <f t="shared" ca="1" si="110"/>
        <v>49.239663848896001</v>
      </c>
      <c r="AA46" s="62">
        <f t="shared" si="9"/>
        <v>2.9375</v>
      </c>
      <c r="AB46" s="63"/>
    </row>
    <row r="47" spans="2:28" x14ac:dyDescent="0.25">
      <c r="B47" s="8">
        <v>2.96875</v>
      </c>
      <c r="C47" s="26">
        <v>50.853122711200001</v>
      </c>
      <c r="D47" s="9">
        <f t="shared" ca="1" si="111"/>
        <v>55.472302754733334</v>
      </c>
      <c r="F47" s="8">
        <v>3.046875</v>
      </c>
      <c r="G47" s="9">
        <v>55.472302754733334</v>
      </c>
      <c r="H47" s="38">
        <f t="shared" ca="1" si="3"/>
        <v>1</v>
      </c>
      <c r="I47" s="39">
        <f t="shared" ca="1" si="50"/>
        <v>1</v>
      </c>
      <c r="J47" s="42">
        <f t="shared" ca="1" si="4"/>
        <v>55.472302754733334</v>
      </c>
      <c r="K47" s="39">
        <f t="shared" ca="1" si="25"/>
        <v>1</v>
      </c>
      <c r="L47" s="44">
        <f t="shared" ca="1" si="5"/>
        <v>55.472302754733334</v>
      </c>
      <c r="M47" s="39">
        <f t="shared" ca="1" si="69"/>
        <v>1</v>
      </c>
      <c r="N47" s="28">
        <f t="shared" ref="N47" ca="1" si="145">M47*$D47</f>
        <v>55.472302754733334</v>
      </c>
      <c r="O47" s="39">
        <f t="shared" ca="1" si="27"/>
        <v>1</v>
      </c>
      <c r="P47" s="49">
        <f t="shared" ref="P47" ca="1" si="146">O47*$D47</f>
        <v>55.472302754733334</v>
      </c>
      <c r="Q47" s="39">
        <f t="shared" ca="1" si="23"/>
        <v>1</v>
      </c>
      <c r="R47" s="52">
        <f t="shared" ref="R47" ca="1" si="147">Q47*$D47</f>
        <v>55.472302754733334</v>
      </c>
      <c r="U47" s="62">
        <f t="shared" si="109"/>
        <v>3.046875</v>
      </c>
      <c r="V47" s="63">
        <f t="shared" ca="1" si="110"/>
        <v>55.472302754733334</v>
      </c>
      <c r="AA47" s="62">
        <f t="shared" si="9"/>
        <v>3.046875</v>
      </c>
      <c r="AB47" s="63"/>
    </row>
    <row r="48" spans="2:28" x14ac:dyDescent="0.25">
      <c r="B48" s="8">
        <v>3.203125</v>
      </c>
      <c r="C48" s="26">
        <v>64.710662841800001</v>
      </c>
      <c r="D48" s="9">
        <f t="shared" ca="1" si="111"/>
        <v>61.939154815680013</v>
      </c>
      <c r="F48" s="8">
        <v>3.15625</v>
      </c>
      <c r="G48" s="9">
        <v>61.939154815680013</v>
      </c>
      <c r="H48" s="38">
        <f t="shared" ca="1" si="3"/>
        <v>1</v>
      </c>
      <c r="I48" s="39">
        <f t="shared" ca="1" si="50"/>
        <v>1</v>
      </c>
      <c r="J48" s="42">
        <f t="shared" ca="1" si="4"/>
        <v>61.939154815680013</v>
      </c>
      <c r="K48" s="39">
        <f t="shared" ca="1" si="25"/>
        <v>1</v>
      </c>
      <c r="L48" s="44">
        <f t="shared" ca="1" si="5"/>
        <v>61.939154815680013</v>
      </c>
      <c r="M48" s="39">
        <f t="shared" ca="1" si="69"/>
        <v>1</v>
      </c>
      <c r="N48" s="28">
        <f t="shared" ref="N48" ca="1" si="148">M48*$D48</f>
        <v>61.939154815680013</v>
      </c>
      <c r="O48" s="39">
        <f t="shared" ca="1" si="27"/>
        <v>1</v>
      </c>
      <c r="P48" s="49">
        <f t="shared" ref="P48" ca="1" si="149">O48*$D48</f>
        <v>61.939154815680013</v>
      </c>
      <c r="Q48" s="39">
        <f t="shared" ca="1" si="23"/>
        <v>1</v>
      </c>
      <c r="R48" s="52">
        <f t="shared" ref="R48" ca="1" si="150">Q48*$D48</f>
        <v>61.939154815680013</v>
      </c>
      <c r="U48" s="62">
        <f t="shared" si="109"/>
        <v>3.15625</v>
      </c>
      <c r="V48" s="63">
        <f t="shared" ca="1" si="110"/>
        <v>61.939154815680013</v>
      </c>
      <c r="AA48" s="62">
        <f t="shared" si="9"/>
        <v>3.15625</v>
      </c>
      <c r="AB48" s="63"/>
    </row>
    <row r="49" spans="2:28" x14ac:dyDescent="0.25">
      <c r="B49" s="8">
        <v>3.4375</v>
      </c>
      <c r="C49" s="26">
        <v>80.6796417236</v>
      </c>
      <c r="D49" s="9">
        <f t="shared" ca="1" si="111"/>
        <v>70.832104746489989</v>
      </c>
      <c r="F49" s="8">
        <v>3.29296875</v>
      </c>
      <c r="G49" s="9">
        <v>70.832104746489989</v>
      </c>
      <c r="H49" s="38">
        <f t="shared" ca="1" si="3"/>
        <v>1</v>
      </c>
      <c r="I49" s="39">
        <f t="shared" ca="1" si="50"/>
        <v>1</v>
      </c>
      <c r="J49" s="42">
        <f t="shared" ca="1" si="4"/>
        <v>70.832104746489989</v>
      </c>
      <c r="K49" s="39">
        <f t="shared" ca="1" si="25"/>
        <v>1</v>
      </c>
      <c r="L49" s="44">
        <f t="shared" ca="1" si="5"/>
        <v>70.832104746489989</v>
      </c>
      <c r="M49" s="39">
        <f t="shared" ca="1" si="69"/>
        <v>1</v>
      </c>
      <c r="N49" s="28">
        <f t="shared" ref="N49" ca="1" si="151">M49*$D49</f>
        <v>70.832104746489989</v>
      </c>
      <c r="O49" s="39">
        <f t="shared" ca="1" si="27"/>
        <v>1</v>
      </c>
      <c r="P49" s="49">
        <f t="shared" ref="P49" ca="1" si="152">O49*$D49</f>
        <v>70.832104746489989</v>
      </c>
      <c r="Q49" s="39">
        <f t="shared" ca="1" si="23"/>
        <v>1</v>
      </c>
      <c r="R49" s="52">
        <f t="shared" ref="R49" ca="1" si="153">Q49*$D49</f>
        <v>70.832104746489989</v>
      </c>
      <c r="U49" s="62">
        <f t="shared" si="109"/>
        <v>3.29296875</v>
      </c>
      <c r="V49" s="63">
        <f t="shared" ca="1" si="110"/>
        <v>70.832104746489989</v>
      </c>
      <c r="AA49" s="62">
        <f t="shared" si="9"/>
        <v>3.29296875</v>
      </c>
      <c r="AB49" s="63"/>
    </row>
    <row r="50" spans="2:28" x14ac:dyDescent="0.25">
      <c r="B50" s="8">
        <v>3.7109375</v>
      </c>
      <c r="C50" s="26">
        <v>103.52685546879999</v>
      </c>
      <c r="D50" s="9">
        <f t="shared" ca="1" si="111"/>
        <v>80.147342427539996</v>
      </c>
      <c r="F50" s="8">
        <v>3.4296875</v>
      </c>
      <c r="G50" s="9">
        <v>80.147342427539996</v>
      </c>
      <c r="H50" s="38">
        <f t="shared" ca="1" si="3"/>
        <v>1</v>
      </c>
      <c r="I50" s="39">
        <f t="shared" ca="1" si="50"/>
        <v>1</v>
      </c>
      <c r="J50" s="42">
        <f t="shared" ca="1" si="4"/>
        <v>80.147342427539996</v>
      </c>
      <c r="K50" s="39">
        <f t="shared" ca="1" si="25"/>
        <v>1</v>
      </c>
      <c r="L50" s="44">
        <f t="shared" ca="1" si="5"/>
        <v>80.147342427539996</v>
      </c>
      <c r="M50" s="39">
        <f t="shared" ca="1" si="69"/>
        <v>1</v>
      </c>
      <c r="N50" s="28">
        <f t="shared" ref="N50" ca="1" si="154">M50*$D50</f>
        <v>80.147342427539996</v>
      </c>
      <c r="O50" s="39">
        <f t="shared" ca="1" si="27"/>
        <v>1</v>
      </c>
      <c r="P50" s="49">
        <f t="shared" ref="P50" ca="1" si="155">O50*$D50</f>
        <v>80.147342427539996</v>
      </c>
      <c r="Q50" s="39">
        <f t="shared" ca="1" si="23"/>
        <v>1</v>
      </c>
      <c r="R50" s="52">
        <f t="shared" ref="R50" ca="1" si="156">Q50*$D50</f>
        <v>80.147342427539996</v>
      </c>
      <c r="U50" s="62">
        <f t="shared" si="109"/>
        <v>3.4296875</v>
      </c>
      <c r="V50" s="63">
        <f t="shared" ca="1" si="110"/>
        <v>80.147342427539996</v>
      </c>
      <c r="AA50" s="62">
        <f t="shared" si="9"/>
        <v>3.4296875</v>
      </c>
      <c r="AB50" s="63"/>
    </row>
    <row r="51" spans="2:28" x14ac:dyDescent="0.25">
      <c r="B51" s="8">
        <v>3.90625</v>
      </c>
      <c r="C51" s="26">
        <v>122.40975952150001</v>
      </c>
      <c r="D51" s="9">
        <f t="shared" ca="1" si="111"/>
        <v>91.450471060622817</v>
      </c>
      <c r="F51" s="8">
        <v>3.56640625</v>
      </c>
      <c r="G51" s="9">
        <v>91.450471060622817</v>
      </c>
      <c r="H51" s="38">
        <f t="shared" ca="1" si="3"/>
        <v>1</v>
      </c>
      <c r="I51" s="39">
        <f t="shared" ca="1" si="50"/>
        <v>1</v>
      </c>
      <c r="J51" s="42">
        <f t="shared" ca="1" si="4"/>
        <v>91.450471060622817</v>
      </c>
      <c r="K51" s="39">
        <f t="shared" ca="1" si="25"/>
        <v>1</v>
      </c>
      <c r="L51" s="44">
        <f t="shared" ca="1" si="5"/>
        <v>91.450471060622817</v>
      </c>
      <c r="M51" s="39">
        <f t="shared" ca="1" si="69"/>
        <v>1</v>
      </c>
      <c r="N51" s="28">
        <f t="shared" ref="N51" ca="1" si="157">M51*$D51</f>
        <v>91.450471060622817</v>
      </c>
      <c r="O51" s="39">
        <f t="shared" ca="1" si="27"/>
        <v>1</v>
      </c>
      <c r="P51" s="49">
        <f t="shared" ref="P51" ca="1" si="158">O51*$D51</f>
        <v>91.450471060622817</v>
      </c>
      <c r="Q51" s="39">
        <f t="shared" ca="1" si="23"/>
        <v>1</v>
      </c>
      <c r="R51" s="52">
        <f t="shared" ref="R51" ca="1" si="159">Q51*$D51</f>
        <v>91.450471060622817</v>
      </c>
      <c r="U51" s="62">
        <f t="shared" si="109"/>
        <v>3.56640625</v>
      </c>
      <c r="V51" s="63">
        <f t="shared" ca="1" si="110"/>
        <v>91.450471060622817</v>
      </c>
      <c r="AA51" s="62">
        <f t="shared" si="9"/>
        <v>3.56640625</v>
      </c>
      <c r="AB51" s="63"/>
    </row>
    <row r="52" spans="2:28" x14ac:dyDescent="0.25">
      <c r="B52" s="8">
        <v>4.0625</v>
      </c>
      <c r="C52" s="26">
        <v>139.2324371338</v>
      </c>
      <c r="D52" s="9">
        <f t="shared" ca="1" si="111"/>
        <v>102.87407793322285</v>
      </c>
      <c r="F52" s="8">
        <v>3.703125</v>
      </c>
      <c r="G52" s="9">
        <v>102.87407793322285</v>
      </c>
      <c r="H52" s="38">
        <f t="shared" ca="1" si="3"/>
        <v>1</v>
      </c>
      <c r="I52" s="39">
        <f t="shared" ca="1" si="50"/>
        <v>1</v>
      </c>
      <c r="J52" s="42">
        <f t="shared" ca="1" si="4"/>
        <v>102.87407793322285</v>
      </c>
      <c r="K52" s="39">
        <f t="shared" ca="1" si="25"/>
        <v>1</v>
      </c>
      <c r="L52" s="44">
        <f t="shared" ca="1" si="5"/>
        <v>102.87407793322285</v>
      </c>
      <c r="M52" s="39">
        <f t="shared" ca="1" si="69"/>
        <v>1</v>
      </c>
      <c r="N52" s="28">
        <f t="shared" ref="N52" ca="1" si="160">M52*$D52</f>
        <v>102.87407793322285</v>
      </c>
      <c r="O52" s="39">
        <f t="shared" ca="1" si="27"/>
        <v>1</v>
      </c>
      <c r="P52" s="49">
        <f t="shared" ref="P52" ca="1" si="161">O52*$D52</f>
        <v>102.87407793322285</v>
      </c>
      <c r="Q52" s="39">
        <f t="shared" ca="1" si="23"/>
        <v>1</v>
      </c>
      <c r="R52" s="52">
        <f t="shared" ref="R52" ca="1" si="162">Q52*$D52</f>
        <v>102.87407793322285</v>
      </c>
      <c r="U52" s="62">
        <f t="shared" si="109"/>
        <v>3.703125</v>
      </c>
      <c r="V52" s="63">
        <f t="shared" ca="1" si="110"/>
        <v>102.87407793322285</v>
      </c>
      <c r="AA52" s="62">
        <f t="shared" si="9"/>
        <v>3.703125</v>
      </c>
      <c r="AB52" s="63"/>
    </row>
    <row r="53" spans="2:28" x14ac:dyDescent="0.25">
      <c r="B53" s="8">
        <v>4.296875</v>
      </c>
      <c r="C53" s="26">
        <v>167.57836914059999</v>
      </c>
      <c r="D53" s="9">
        <f t="shared" ca="1" si="111"/>
        <v>115.98957214358194</v>
      </c>
      <c r="F53" s="8">
        <v>3.83984375</v>
      </c>
      <c r="G53" s="9">
        <v>115.98957214358194</v>
      </c>
      <c r="H53" s="38">
        <f t="shared" ca="1" si="3"/>
        <v>1</v>
      </c>
      <c r="I53" s="39">
        <f t="shared" ca="1" si="50"/>
        <v>1</v>
      </c>
      <c r="J53" s="42">
        <f t="shared" ca="1" si="4"/>
        <v>115.98957214358194</v>
      </c>
      <c r="K53" s="39">
        <f t="shared" ca="1" si="25"/>
        <v>1</v>
      </c>
      <c r="L53" s="44">
        <f t="shared" ca="1" si="5"/>
        <v>115.98957214358194</v>
      </c>
      <c r="M53" s="39">
        <f t="shared" ca="1" si="69"/>
        <v>1</v>
      </c>
      <c r="N53" s="28">
        <f t="shared" ref="N53" ca="1" si="163">M53*$D53</f>
        <v>115.98957214358194</v>
      </c>
      <c r="O53" s="39">
        <f t="shared" ca="1" si="27"/>
        <v>1</v>
      </c>
      <c r="P53" s="49">
        <f t="shared" ref="P53" ca="1" si="164">O53*$D53</f>
        <v>115.98957214358194</v>
      </c>
      <c r="Q53" s="39">
        <f t="shared" ca="1" si="23"/>
        <v>1</v>
      </c>
      <c r="R53" s="52">
        <f t="shared" ref="R53" ca="1" si="165">Q53*$D53</f>
        <v>115.98957214358194</v>
      </c>
      <c r="U53" s="62">
        <f t="shared" si="109"/>
        <v>3.83984375</v>
      </c>
      <c r="V53" s="63">
        <f t="shared" ca="1" si="110"/>
        <v>115.98957214358194</v>
      </c>
      <c r="AA53" s="62">
        <f t="shared" si="9"/>
        <v>3.83984375</v>
      </c>
      <c r="AB53" s="63"/>
    </row>
    <row r="54" spans="2:28" x14ac:dyDescent="0.25">
      <c r="B54" s="8">
        <v>4.4921875</v>
      </c>
      <c r="C54" s="26">
        <v>194.39054870609999</v>
      </c>
      <c r="D54" s="9">
        <f t="shared" ca="1" si="111"/>
        <v>129.979964447035</v>
      </c>
      <c r="F54" s="8">
        <v>3.9765625</v>
      </c>
      <c r="G54" s="9">
        <v>129.979964447035</v>
      </c>
      <c r="H54" s="38">
        <f t="shared" ca="1" si="3"/>
        <v>1</v>
      </c>
      <c r="I54" s="39">
        <f ca="1">(H54+H55+H53)/3</f>
        <v>1</v>
      </c>
      <c r="J54" s="42">
        <f t="shared" ca="1" si="4"/>
        <v>129.979964447035</v>
      </c>
      <c r="K54" s="39">
        <f t="shared" ca="1" si="25"/>
        <v>1</v>
      </c>
      <c r="L54" s="44">
        <f t="shared" ca="1" si="5"/>
        <v>129.979964447035</v>
      </c>
      <c r="M54" s="39">
        <f t="shared" ca="1" si="69"/>
        <v>1</v>
      </c>
      <c r="N54" s="28">
        <f t="shared" ref="N54" ca="1" si="166">M54*$D54</f>
        <v>129.979964447035</v>
      </c>
      <c r="O54" s="39">
        <f t="shared" ca="1" si="27"/>
        <v>1</v>
      </c>
      <c r="P54" s="49">
        <f t="shared" ref="P54" ca="1" si="167">O54*$D54</f>
        <v>129.979964447035</v>
      </c>
      <c r="Q54" s="39">
        <f t="shared" ca="1" si="23"/>
        <v>1</v>
      </c>
      <c r="R54" s="52">
        <f t="shared" ref="R54" ca="1" si="168">Q54*$D54</f>
        <v>129.979964447035</v>
      </c>
      <c r="U54" s="62">
        <f t="shared" si="109"/>
        <v>3.9765625</v>
      </c>
      <c r="V54" s="63">
        <f t="shared" ca="1" si="110"/>
        <v>129.979964447035</v>
      </c>
      <c r="AA54" s="62">
        <f t="shared" si="9"/>
        <v>3.9765625</v>
      </c>
      <c r="AB54" s="63"/>
    </row>
    <row r="55" spans="2:28" x14ac:dyDescent="0.25">
      <c r="B55" s="8">
        <v>4.7265625</v>
      </c>
      <c r="C55" s="26">
        <v>230.94551086429999</v>
      </c>
      <c r="D55" s="9">
        <f t="shared" ca="1" si="111"/>
        <v>145.37405573527332</v>
      </c>
      <c r="F55" s="8">
        <v>4.11328125</v>
      </c>
      <c r="G55" s="9">
        <v>145.37405573527332</v>
      </c>
      <c r="H55" s="38">
        <f t="shared" ca="1" si="3"/>
        <v>1</v>
      </c>
      <c r="I55" s="39">
        <f ca="1">(H54+H55+H56)/3</f>
        <v>1</v>
      </c>
      <c r="J55" s="42">
        <f t="shared" ca="1" si="4"/>
        <v>145.37405573527332</v>
      </c>
      <c r="K55" s="39">
        <f ca="1">(H53+H54+H55+H56)/4</f>
        <v>1</v>
      </c>
      <c r="L55" s="44">
        <f t="shared" ca="1" si="5"/>
        <v>145.37405573527332</v>
      </c>
      <c r="M55" s="39">
        <f ca="1">(K55+K56+K54)/3</f>
        <v>1</v>
      </c>
      <c r="N55" s="28">
        <f t="shared" ref="N55" ca="1" si="169">M55*$D55</f>
        <v>145.37405573527332</v>
      </c>
      <c r="O55" s="39">
        <f ca="1">(K53+K54+K55+K56)/4</f>
        <v>1</v>
      </c>
      <c r="P55" s="49">
        <f t="shared" ref="P55" ca="1" si="170">O55*$D55</f>
        <v>145.37405573527332</v>
      </c>
      <c r="Q55" s="39">
        <f t="shared" ca="1" si="23"/>
        <v>1</v>
      </c>
      <c r="R55" s="52">
        <f t="shared" ref="R55" ca="1" si="171">Q55*$D55</f>
        <v>145.37405573527332</v>
      </c>
      <c r="U55" s="62">
        <f t="shared" si="109"/>
        <v>4.11328125</v>
      </c>
      <c r="V55" s="63">
        <f t="shared" ca="1" si="110"/>
        <v>145.37405573527332</v>
      </c>
      <c r="AA55" s="62">
        <f t="shared" si="9"/>
        <v>4.11328125</v>
      </c>
      <c r="AB55" s="63"/>
    </row>
    <row r="56" spans="2:28" ht="15.75" thickBot="1" x14ac:dyDescent="0.3">
      <c r="B56" s="10">
        <v>5</v>
      </c>
      <c r="C56" s="27">
        <v>279.22720336909998</v>
      </c>
      <c r="D56" s="11">
        <f ca="1">IF(F56&gt;B56+0.01,"ERROR!",IFERROR(FORECAST(F56,OFFSET(C:C,MATCH(F56,B:B,1)-1,0,2),OFFSET(B:B,MATCH(F56,B:B,1)-1,0,2)),C56))</f>
        <v>161.90918273923995</v>
      </c>
      <c r="F56" s="10">
        <v>4.25</v>
      </c>
      <c r="G56" s="11">
        <v>161.90918273923995</v>
      </c>
      <c r="H56" s="40">
        <f t="shared" ca="1" si="3"/>
        <v>1</v>
      </c>
      <c r="I56" s="41">
        <f ca="1">H56</f>
        <v>1</v>
      </c>
      <c r="J56" s="43">
        <f t="shared" ca="1" si="4"/>
        <v>161.90918273923995</v>
      </c>
      <c r="K56" s="41">
        <f ca="1">H56</f>
        <v>1</v>
      </c>
      <c r="L56" s="45">
        <f t="shared" ca="1" si="5"/>
        <v>161.90918273923995</v>
      </c>
      <c r="M56" s="41">
        <f ca="1">K56</f>
        <v>1</v>
      </c>
      <c r="N56" s="47">
        <f t="shared" ref="N56" ca="1" si="172">M56*$D56</f>
        <v>161.90918273923995</v>
      </c>
      <c r="O56" s="41">
        <f ca="1">M56</f>
        <v>1</v>
      </c>
      <c r="P56" s="50">
        <f t="shared" ref="P56" ca="1" si="173">O56*$D56</f>
        <v>161.90918273923995</v>
      </c>
      <c r="Q56" s="41">
        <f ca="1">O56</f>
        <v>1</v>
      </c>
      <c r="R56" s="53">
        <f t="shared" ref="R56" ca="1" si="174">Q56*$D56</f>
        <v>161.90918273923995</v>
      </c>
      <c r="U56" s="64">
        <f t="shared" si="109"/>
        <v>4.25</v>
      </c>
      <c r="V56" s="65">
        <f t="shared" ca="1" si="110"/>
        <v>161.90918273923995</v>
      </c>
      <c r="AA56" s="64">
        <f t="shared" si="9"/>
        <v>4.25</v>
      </c>
      <c r="AB56" s="65"/>
    </row>
    <row r="57" spans="2:28" x14ac:dyDescent="0.25">
      <c r="D57" s="26"/>
    </row>
    <row r="58" spans="2:28" x14ac:dyDescent="0.25">
      <c r="D58" s="26"/>
    </row>
  </sheetData>
  <mergeCells count="10">
    <mergeCell ref="B1:D1"/>
    <mergeCell ref="F1:H1"/>
    <mergeCell ref="I1:J1"/>
    <mergeCell ref="X3:Y3"/>
    <mergeCell ref="AA1:AB1"/>
    <mergeCell ref="K1:L1"/>
    <mergeCell ref="M1:N1"/>
    <mergeCell ref="O1:P1"/>
    <mergeCell ref="Q1:R1"/>
    <mergeCell ref="U1:V1"/>
  </mergeCells>
  <conditionalFormatting sqref="X3:Y3">
    <cfRule type="cellIs" dxfId="4" priority="5" operator="equal">
      <formula>1</formula>
    </cfRule>
    <cfRule type="cellIs" dxfId="3" priority="4" operator="equal">
      <formula>2</formula>
    </cfRule>
    <cfRule type="cellIs" dxfId="2" priority="3" operator="equal">
      <formula>3</formula>
    </cfRule>
    <cfRule type="cellIs" dxfId="1" priority="2" operator="equal">
      <formula>4</formula>
    </cfRule>
    <cfRule type="cellIs" dxfId="0" priority="1" operator="equal">
      <formula>5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68"/>
  <sheetViews>
    <sheetView workbookViewId="0">
      <selection activeCell="AY20" sqref="AY20"/>
    </sheetView>
  </sheetViews>
  <sheetFormatPr defaultRowHeight="15" x14ac:dyDescent="0.25"/>
  <cols>
    <col min="1" max="1" width="9.5703125" bestFit="1" customWidth="1"/>
    <col min="2" max="24" width="5" bestFit="1" customWidth="1"/>
    <col min="25" max="47" width="6" bestFit="1" customWidth="1"/>
    <col min="48" max="54" width="7" bestFit="1" customWidth="1"/>
    <col min="55" max="55" width="5" bestFit="1" customWidth="1"/>
  </cols>
  <sheetData>
    <row r="1" spans="1:55" x14ac:dyDescent="0.25">
      <c r="A1" s="5" t="s">
        <v>36</v>
      </c>
    </row>
    <row r="2" spans="1:55" x14ac:dyDescent="0.25">
      <c r="A2" t="s">
        <v>18</v>
      </c>
    </row>
    <row r="3" spans="1:55" x14ac:dyDescent="0.25">
      <c r="A3">
        <v>0.9</v>
      </c>
      <c r="B3">
        <v>0.94</v>
      </c>
      <c r="C3">
        <v>0.98</v>
      </c>
      <c r="D3">
        <v>1.02</v>
      </c>
      <c r="E3">
        <v>1.05</v>
      </c>
      <c r="F3">
        <v>1.0900000000000001</v>
      </c>
      <c r="G3">
        <v>1.1399999999999999</v>
      </c>
      <c r="H3">
        <v>1.17</v>
      </c>
      <c r="I3">
        <v>1.21</v>
      </c>
      <c r="J3">
        <v>1.25</v>
      </c>
      <c r="K3">
        <v>1.29</v>
      </c>
      <c r="L3">
        <v>1.33</v>
      </c>
      <c r="M3">
        <v>1.37</v>
      </c>
      <c r="N3">
        <v>1.41</v>
      </c>
      <c r="O3">
        <v>1.45</v>
      </c>
      <c r="P3">
        <v>1.48</v>
      </c>
      <c r="Q3">
        <v>1.52</v>
      </c>
      <c r="R3">
        <v>1.56</v>
      </c>
      <c r="S3">
        <v>1.6</v>
      </c>
      <c r="T3">
        <v>1.64</v>
      </c>
      <c r="U3">
        <v>1.68</v>
      </c>
      <c r="V3">
        <v>1.72</v>
      </c>
      <c r="W3">
        <v>1.76</v>
      </c>
      <c r="X3">
        <v>1.8</v>
      </c>
      <c r="Y3">
        <v>1.84</v>
      </c>
      <c r="Z3">
        <v>1.88</v>
      </c>
      <c r="AA3">
        <v>1.91</v>
      </c>
      <c r="AB3">
        <v>1.95</v>
      </c>
      <c r="AC3">
        <v>1.99</v>
      </c>
      <c r="AD3">
        <v>2.0299999999999998</v>
      </c>
      <c r="AE3">
        <v>2.0699999999999998</v>
      </c>
      <c r="AF3">
        <v>2.11</v>
      </c>
      <c r="AG3">
        <v>2.15</v>
      </c>
      <c r="AH3">
        <v>2.19</v>
      </c>
      <c r="AI3">
        <v>2.23</v>
      </c>
      <c r="AJ3">
        <v>2.27</v>
      </c>
      <c r="AK3">
        <v>2.2999999999999998</v>
      </c>
      <c r="AL3">
        <v>2.34</v>
      </c>
      <c r="AM3">
        <v>2.38</v>
      </c>
      <c r="AN3">
        <v>2.42</v>
      </c>
      <c r="AO3">
        <v>2.46</v>
      </c>
      <c r="AP3">
        <v>2.5</v>
      </c>
      <c r="AQ3">
        <v>2.58</v>
      </c>
      <c r="AR3">
        <v>2.77</v>
      </c>
      <c r="AS3">
        <v>2.97</v>
      </c>
      <c r="AT3">
        <v>3.2</v>
      </c>
      <c r="AU3">
        <v>3.44</v>
      </c>
      <c r="AV3">
        <v>3.71</v>
      </c>
      <c r="AW3">
        <v>3.91</v>
      </c>
      <c r="AX3">
        <v>4.0599999999999996</v>
      </c>
      <c r="AY3">
        <v>4.3</v>
      </c>
      <c r="AZ3">
        <v>4.49</v>
      </c>
      <c r="BA3">
        <v>4.7300000000000004</v>
      </c>
      <c r="BB3">
        <v>5</v>
      </c>
    </row>
    <row r="4" spans="1:55" x14ac:dyDescent="0.25">
      <c r="A4">
        <v>0.85</v>
      </c>
      <c r="B4">
        <v>1</v>
      </c>
      <c r="C4">
        <v>1.1599999999999999</v>
      </c>
      <c r="D4">
        <v>1.43</v>
      </c>
      <c r="E4">
        <v>1.59</v>
      </c>
      <c r="F4">
        <v>1.82</v>
      </c>
      <c r="G4">
        <v>2.02</v>
      </c>
      <c r="H4">
        <v>2.29</v>
      </c>
      <c r="I4">
        <v>2.57</v>
      </c>
      <c r="J4">
        <v>2.87</v>
      </c>
      <c r="K4">
        <v>3.12</v>
      </c>
      <c r="L4">
        <v>3.43</v>
      </c>
      <c r="M4">
        <v>3.79</v>
      </c>
      <c r="N4">
        <v>4.22</v>
      </c>
      <c r="O4">
        <v>4.62</v>
      </c>
      <c r="P4">
        <v>5.0199999999999996</v>
      </c>
      <c r="Q4">
        <v>5.48</v>
      </c>
      <c r="R4">
        <v>6.02</v>
      </c>
      <c r="S4">
        <v>6.57</v>
      </c>
      <c r="T4">
        <v>7.21</v>
      </c>
      <c r="U4">
        <v>7.76</v>
      </c>
      <c r="V4">
        <v>8.51</v>
      </c>
      <c r="W4">
        <v>9.26</v>
      </c>
      <c r="X4">
        <v>9.9700000000000006</v>
      </c>
      <c r="Y4">
        <v>10.73</v>
      </c>
      <c r="Z4">
        <v>11.53</v>
      </c>
      <c r="AA4">
        <v>12.62</v>
      </c>
      <c r="AB4">
        <v>13.48</v>
      </c>
      <c r="AC4">
        <v>14.31</v>
      </c>
      <c r="AD4">
        <v>15.27</v>
      </c>
      <c r="AE4">
        <v>16.28</v>
      </c>
      <c r="AF4">
        <v>17.329999999999998</v>
      </c>
      <c r="AG4">
        <v>18.41</v>
      </c>
      <c r="AH4">
        <v>19.510000000000002</v>
      </c>
      <c r="AI4">
        <v>20.66</v>
      </c>
      <c r="AJ4">
        <v>21.85</v>
      </c>
      <c r="AK4">
        <v>23.09</v>
      </c>
      <c r="AL4">
        <v>24.51</v>
      </c>
      <c r="AM4">
        <v>26.09</v>
      </c>
      <c r="AN4">
        <v>27.62</v>
      </c>
      <c r="AO4">
        <v>29.09</v>
      </c>
      <c r="AP4">
        <v>30.95</v>
      </c>
      <c r="AQ4">
        <v>34.56</v>
      </c>
      <c r="AR4">
        <v>43.67</v>
      </c>
      <c r="AS4">
        <v>53.83</v>
      </c>
      <c r="AT4">
        <v>70.209999999999994</v>
      </c>
      <c r="AU4">
        <v>87.74</v>
      </c>
      <c r="AV4">
        <v>112.57</v>
      </c>
      <c r="AW4">
        <v>134.75</v>
      </c>
      <c r="AX4">
        <v>153.59</v>
      </c>
      <c r="AY4">
        <v>183.68</v>
      </c>
      <c r="AZ4">
        <v>213.71</v>
      </c>
      <c r="BA4">
        <v>254.12</v>
      </c>
      <c r="BB4">
        <v>314.87</v>
      </c>
    </row>
    <row r="6" spans="1:55" x14ac:dyDescent="0.25">
      <c r="A6" s="5" t="s">
        <v>38</v>
      </c>
    </row>
    <row r="7" spans="1:55" x14ac:dyDescent="0.25">
      <c r="A7" t="s">
        <v>18</v>
      </c>
      <c r="B7">
        <f>INDEX('Scale Adjust'!$U$3:$U$56,COLUMNS($B$7:B7))</f>
        <v>0.8984375</v>
      </c>
      <c r="C7">
        <f>INDEX('Scale Adjust'!$U$3:$U$56,COLUMNS($B$7:C7))</f>
        <v>0.99609375</v>
      </c>
      <c r="D7">
        <f>INDEX('Scale Adjust'!$U$3:$U$56,COLUMNS($B$7:D7))</f>
        <v>1.09375</v>
      </c>
      <c r="E7">
        <f>INDEX('Scale Adjust'!$U$3:$U$56,COLUMNS($B$7:E7))</f>
        <v>1.1328125</v>
      </c>
      <c r="F7">
        <f>INDEX('Scale Adjust'!$U$3:$U$56,COLUMNS($B$7:F7))</f>
        <v>1.171875</v>
      </c>
      <c r="G7">
        <f>INDEX('Scale Adjust'!$U$3:$U$56,COLUMNS($B$7:G7))</f>
        <v>1.2109375</v>
      </c>
      <c r="H7">
        <f>INDEX('Scale Adjust'!$U$3:$U$56,COLUMNS($B$7:H7))</f>
        <v>1.25</v>
      </c>
      <c r="I7">
        <f>INDEX('Scale Adjust'!$U$3:$U$56,COLUMNS($B$7:I7))</f>
        <v>1.2890625</v>
      </c>
      <c r="J7">
        <f>INDEX('Scale Adjust'!$U$3:$U$56,COLUMNS($B$7:J7))</f>
        <v>1.328125</v>
      </c>
      <c r="K7">
        <f>INDEX('Scale Adjust'!$U$3:$U$56,COLUMNS($B$7:K7))</f>
        <v>1.3671875</v>
      </c>
      <c r="L7">
        <f>INDEX('Scale Adjust'!$U$3:$U$56,COLUMNS($B$7:L7))</f>
        <v>1.40625</v>
      </c>
      <c r="M7">
        <f>INDEX('Scale Adjust'!$U$3:$U$56,COLUMNS($B$7:M7))</f>
        <v>1.4453125</v>
      </c>
      <c r="N7">
        <f>INDEX('Scale Adjust'!$U$3:$U$56,COLUMNS($B$7:N7))</f>
        <v>1.484375</v>
      </c>
      <c r="O7">
        <f>INDEX('Scale Adjust'!$U$3:$U$56,COLUMNS($B$7:O7))</f>
        <v>1.5234375</v>
      </c>
      <c r="P7">
        <f>INDEX('Scale Adjust'!$U$3:$U$56,COLUMNS($B$7:P7))</f>
        <v>1.5625</v>
      </c>
      <c r="Q7">
        <f>INDEX('Scale Adjust'!$U$3:$U$56,COLUMNS($B$7:Q7))</f>
        <v>1.6015625</v>
      </c>
      <c r="R7">
        <f>INDEX('Scale Adjust'!$U$3:$U$56,COLUMNS($B$7:R7))</f>
        <v>1.640625</v>
      </c>
      <c r="S7">
        <f>INDEX('Scale Adjust'!$U$3:$U$56,COLUMNS($B$7:S7))</f>
        <v>1.6796875</v>
      </c>
      <c r="T7">
        <f>INDEX('Scale Adjust'!$U$3:$U$56,COLUMNS($B$7:T7))</f>
        <v>1.71875</v>
      </c>
      <c r="U7">
        <f>INDEX('Scale Adjust'!$U$3:$U$56,COLUMNS($B$7:U7))</f>
        <v>1.7578125</v>
      </c>
      <c r="V7">
        <f>INDEX('Scale Adjust'!$U$3:$U$56,COLUMNS($B$7:V7))</f>
        <v>1.796875</v>
      </c>
      <c r="W7">
        <f>INDEX('Scale Adjust'!$U$3:$U$56,COLUMNS($B$7:W7))</f>
        <v>1.8359375</v>
      </c>
      <c r="X7">
        <f>INDEX('Scale Adjust'!$U$3:$U$56,COLUMNS($B$7:X7))</f>
        <v>1.875</v>
      </c>
      <c r="Y7">
        <f>INDEX('Scale Adjust'!$U$3:$U$56,COLUMNS($B$7:Y7))</f>
        <v>1.9140625</v>
      </c>
      <c r="Z7">
        <f>INDEX('Scale Adjust'!$U$3:$U$56,COLUMNS($B$7:Z7))</f>
        <v>1.953125</v>
      </c>
      <c r="AA7">
        <f>INDEX('Scale Adjust'!$U$3:$U$56,COLUMNS($B$7:AA7))</f>
        <v>1.9921875</v>
      </c>
      <c r="AB7">
        <f>INDEX('Scale Adjust'!$U$3:$U$56,COLUMNS($B$7:AB7))</f>
        <v>2.03125</v>
      </c>
      <c r="AC7">
        <f>INDEX('Scale Adjust'!$U$3:$U$56,COLUMNS($B$7:AC7))</f>
        <v>2.0703125</v>
      </c>
      <c r="AD7">
        <f>INDEX('Scale Adjust'!$U$3:$U$56,COLUMNS($B$7:AD7))</f>
        <v>2.109375</v>
      </c>
      <c r="AE7">
        <f>INDEX('Scale Adjust'!$U$3:$U$56,COLUMNS($B$7:AE7))</f>
        <v>2.1484375</v>
      </c>
      <c r="AF7">
        <f>INDEX('Scale Adjust'!$U$3:$U$56,COLUMNS($B$7:AF7))</f>
        <v>2.1875</v>
      </c>
      <c r="AG7">
        <f>INDEX('Scale Adjust'!$U$3:$U$56,COLUMNS($B$7:AG7))</f>
        <v>2.2265625</v>
      </c>
      <c r="AH7">
        <f>INDEX('Scale Adjust'!$U$3:$U$56,COLUMNS($B$7:AH7))</f>
        <v>2.265625</v>
      </c>
      <c r="AI7">
        <f>INDEX('Scale Adjust'!$U$3:$U$56,COLUMNS($B$7:AI7))</f>
        <v>2.3046875</v>
      </c>
      <c r="AJ7">
        <f>INDEX('Scale Adjust'!$U$3:$U$56,COLUMNS($B$7:AJ7))</f>
        <v>2.34375</v>
      </c>
      <c r="AK7">
        <f>INDEX('Scale Adjust'!$U$3:$U$56,COLUMNS($B$7:AK7))</f>
        <v>2.3828125</v>
      </c>
      <c r="AL7">
        <f>INDEX('Scale Adjust'!$U$3:$U$56,COLUMNS($B$7:AL7))</f>
        <v>2.421875</v>
      </c>
      <c r="AM7">
        <f>INDEX('Scale Adjust'!$U$3:$U$56,COLUMNS($B$7:AM7))</f>
        <v>2.4609375</v>
      </c>
      <c r="AN7">
        <f>INDEX('Scale Adjust'!$U$3:$U$56,COLUMNS($B$7:AN7))</f>
        <v>2.5</v>
      </c>
      <c r="AO7">
        <f>INDEX('Scale Adjust'!$U$3:$U$56,COLUMNS($B$7:AO7))</f>
        <v>2.5546875</v>
      </c>
      <c r="AP7">
        <f>INDEX('Scale Adjust'!$U$3:$U$56,COLUMNS($B$7:AP7))</f>
        <v>2.609375</v>
      </c>
      <c r="AQ7">
        <f>INDEX('Scale Adjust'!$U$3:$U$56,COLUMNS($B$7:AQ7))</f>
        <v>2.71875</v>
      </c>
      <c r="AR7">
        <f>INDEX('Scale Adjust'!$U$3:$U$56,COLUMNS($B$7:AR7))</f>
        <v>2.828125</v>
      </c>
      <c r="AS7">
        <f>INDEX('Scale Adjust'!$U$3:$U$56,COLUMNS($B$7:AS7))</f>
        <v>2.9375</v>
      </c>
      <c r="AT7">
        <f>INDEX('Scale Adjust'!$U$3:$U$56,COLUMNS($B$7:AT7))</f>
        <v>3.046875</v>
      </c>
      <c r="AU7">
        <f>INDEX('Scale Adjust'!$U$3:$U$56,COLUMNS($B$7:AU7))</f>
        <v>3.15625</v>
      </c>
      <c r="AV7">
        <f>INDEX('Scale Adjust'!$U$3:$U$56,COLUMNS($B$7:AV7))</f>
        <v>3.29296875</v>
      </c>
      <c r="AW7">
        <f>INDEX('Scale Adjust'!$U$3:$U$56,COLUMNS($B$7:AW7))</f>
        <v>3.4296875</v>
      </c>
      <c r="AX7">
        <f>INDEX('Scale Adjust'!$U$3:$U$56,COLUMNS($B$7:AX7))</f>
        <v>3.56640625</v>
      </c>
      <c r="AY7">
        <f>INDEX('Scale Adjust'!$U$3:$U$56,COLUMNS($B$7:AY7))</f>
        <v>3.703125</v>
      </c>
      <c r="AZ7">
        <f>INDEX('Scale Adjust'!$U$3:$U$56,COLUMNS($B$7:AZ7))</f>
        <v>3.83984375</v>
      </c>
      <c r="BA7">
        <f>INDEX('Scale Adjust'!$U$3:$U$56,COLUMNS($B$7:BA7))</f>
        <v>3.9765625</v>
      </c>
      <c r="BB7">
        <f>INDEX('Scale Adjust'!$U$3:$U$56,COLUMNS($B$7:BB7))</f>
        <v>4.11328125</v>
      </c>
      <c r="BC7">
        <f>INDEX('Scale Adjust'!$U$3:$U$56,COLUMNS($B$7:BC7))</f>
        <v>4.25</v>
      </c>
    </row>
    <row r="8" spans="1:55" x14ac:dyDescent="0.25">
      <c r="A8">
        <f ca="1">INDEX('Scale Adjust'!$V$3:$V$56,COLUMNS($A$8:A8))</f>
        <v>0.85034209490000023</v>
      </c>
      <c r="B8">
        <f ca="1">INDEX('Scale Adjust'!$V$3:$V$56,COLUMNS($A$8:B8))</f>
        <v>1.2425545454</v>
      </c>
      <c r="C8">
        <f ca="1">INDEX('Scale Adjust'!$V$3:$V$56,COLUMNS($A$8:C8))</f>
        <v>1.7156274318999998</v>
      </c>
      <c r="D8">
        <f ca="1">INDEX('Scale Adjust'!$V$3:$V$56,COLUMNS($A$8:D8))</f>
        <v>1.9405512810000003</v>
      </c>
      <c r="E8">
        <f ca="1">INDEX('Scale Adjust'!$V$3:$V$56,COLUMNS($A$8:E8))</f>
        <v>2.1838715076000002</v>
      </c>
      <c r="F8">
        <f ca="1">INDEX('Scale Adjust'!$V$3:$V$56,COLUMNS($A$8:F8))</f>
        <v>2.4438929557999991</v>
      </c>
      <c r="G8">
        <f ca="1">INDEX('Scale Adjust'!$V$3:$V$56,COLUMNS($A$8:G8))</f>
        <v>2.7184364796000002</v>
      </c>
      <c r="H8">
        <f ca="1">INDEX('Scale Adjust'!$V$3:$V$56,COLUMNS($A$8:H8))</f>
        <v>3.0090680121999993</v>
      </c>
      <c r="I8">
        <f ca="1">INDEX('Scale Adjust'!$V$3:$V$56,COLUMNS($A$8:I8))</f>
        <v>3.3241350650999983</v>
      </c>
      <c r="J8">
        <f ca="1">INDEX('Scale Adjust'!$V$3:$V$56,COLUMNS($A$8:J8))</f>
        <v>3.6789655685000007</v>
      </c>
      <c r="K8">
        <f ca="1">INDEX('Scale Adjust'!$V$3:$V$56,COLUMNS($A$8:K8))</f>
        <v>4.0833616257000003</v>
      </c>
      <c r="L8">
        <f ca="1">INDEX('Scale Adjust'!$V$3:$V$56,COLUMNS($A$8:L8))</f>
        <v>4.4970946312000013</v>
      </c>
      <c r="M8">
        <f ca="1">INDEX('Scale Adjust'!$V$3:$V$56,COLUMNS($A$8:M8))</f>
        <v>4.9411096573000002</v>
      </c>
      <c r="N8">
        <f ca="1">INDEX('Scale Adjust'!$V$3:$V$56,COLUMNS($A$8:N8))</f>
        <v>5.422593593600002</v>
      </c>
      <c r="O8">
        <f ca="1">INDEX('Scale Adjust'!$V$3:$V$56,COLUMNS($A$8:O8))</f>
        <v>5.9091820717000019</v>
      </c>
      <c r="P8">
        <f ca="1">INDEX('Scale Adjust'!$V$3:$V$56,COLUMNS($A$8:P8))</f>
        <v>6.465194225300003</v>
      </c>
      <c r="Q8">
        <f ca="1">INDEX('Scale Adjust'!$V$3:$V$56,COLUMNS($A$8:Q8))</f>
        <v>7.0569567680000027</v>
      </c>
      <c r="R8">
        <f ca="1">INDEX('Scale Adjust'!$V$3:$V$56,COLUMNS($A$8:R8))</f>
        <v>7.6623740196000014</v>
      </c>
      <c r="S8">
        <f ca="1">INDEX('Scale Adjust'!$V$3:$V$56,COLUMNS($A$8:S8))</f>
        <v>8.3331785202000006</v>
      </c>
      <c r="T8">
        <f ca="1">INDEX('Scale Adjust'!$V$3:$V$56,COLUMNS($A$8:T8))</f>
        <v>9.0304079056000006</v>
      </c>
      <c r="U8">
        <f ca="1">INDEX('Scale Adjust'!$V$3:$V$56,COLUMNS($A$8:U8))</f>
        <v>9.7527217865000004</v>
      </c>
      <c r="V8">
        <f ca="1">INDEX('Scale Adjust'!$V$3:$V$56,COLUMNS($A$8:V8))</f>
        <v>10.507808685300006</v>
      </c>
      <c r="W8">
        <f ca="1">INDEX('Scale Adjust'!$V$3:$V$56,COLUMNS($A$8:W8))</f>
        <v>11.303318977400004</v>
      </c>
      <c r="X8">
        <f ca="1">INDEX('Scale Adjust'!$V$3:$V$56,COLUMNS($A$8:X8))</f>
        <v>12.134667396499999</v>
      </c>
      <c r="Y8">
        <f ca="1">INDEX('Scale Adjust'!$V$3:$V$56,COLUMNS($A$8:Y8))</f>
        <v>12.994478225699996</v>
      </c>
      <c r="Z8">
        <f ca="1">INDEX('Scale Adjust'!$V$3:$V$56,COLUMNS($A$8:Z8))</f>
        <v>13.888540267899998</v>
      </c>
      <c r="AA8">
        <f ca="1">INDEX('Scale Adjust'!$V$3:$V$56,COLUMNS($A$8:AA8))</f>
        <v>14.825309753399999</v>
      </c>
      <c r="AB8">
        <f ca="1">INDEX('Scale Adjust'!$V$3:$V$56,COLUMNS($A$8:AB8))</f>
        <v>15.806835174600003</v>
      </c>
      <c r="AC8">
        <f ca="1">INDEX('Scale Adjust'!$V$3:$V$56,COLUMNS($A$8:AC8))</f>
        <v>16.825235366800001</v>
      </c>
      <c r="AD8">
        <f ca="1">INDEX('Scale Adjust'!$V$3:$V$56,COLUMNS($A$8:AD8))</f>
        <v>17.868633270300002</v>
      </c>
      <c r="AE8">
        <f ca="1">INDEX('Scale Adjust'!$V$3:$V$56,COLUMNS($A$8:AE8))</f>
        <v>18.942575454699998</v>
      </c>
      <c r="AF8">
        <f ca="1">INDEX('Scale Adjust'!$V$3:$V$56,COLUMNS($A$8:AF8))</f>
        <v>20.054676055900003</v>
      </c>
      <c r="AG8">
        <f ca="1">INDEX('Scale Adjust'!$V$3:$V$56,COLUMNS($A$8:AG8))</f>
        <v>21.212686538699998</v>
      </c>
      <c r="AH8">
        <f ca="1">INDEX('Scale Adjust'!$V$3:$V$56,COLUMNS($A$8:AH8))</f>
        <v>22.417430877699992</v>
      </c>
      <c r="AI8">
        <f ca="1">INDEX('Scale Adjust'!$V$3:$V$56,COLUMNS($A$8:AI8))</f>
        <v>23.665803909299996</v>
      </c>
      <c r="AJ8">
        <f ca="1">INDEX('Scale Adjust'!$V$3:$V$56,COLUMNS($A$8:AJ8))</f>
        <v>24.955095291099994</v>
      </c>
      <c r="AK8">
        <f ca="1">INDEX('Scale Adjust'!$V$3:$V$56,COLUMNS($A$8:AK8))</f>
        <v>26.287637710599995</v>
      </c>
      <c r="AL8">
        <f ca="1">INDEX('Scale Adjust'!$V$3:$V$56,COLUMNS($A$8:AL8))</f>
        <v>27.667909622200007</v>
      </c>
      <c r="AM8">
        <f ca="1">INDEX('Scale Adjust'!$V$3:$V$56,COLUMNS($A$8:AM8))</f>
        <v>29.098266601599988</v>
      </c>
      <c r="AN8">
        <f ca="1">INDEX('Scale Adjust'!$V$3:$V$56,COLUMNS($A$8:AN8))</f>
        <v>31.215324401869992</v>
      </c>
      <c r="AO8">
        <f ca="1">INDEX('Scale Adjust'!$V$3:$V$56,COLUMNS($A$8:AO8))</f>
        <v>33.506054077155994</v>
      </c>
      <c r="AP8">
        <f ca="1">INDEX('Scale Adjust'!$V$3:$V$56,COLUMNS($A$8:AP8))</f>
        <v>38.348021240251995</v>
      </c>
      <c r="AQ8">
        <f ca="1">INDEX('Scale Adjust'!$V$3:$V$56,COLUMNS($A$8:AQ8))</f>
        <v>43.592557830832007</v>
      </c>
      <c r="AR8">
        <f ca="1">INDEX('Scale Adjust'!$V$3:$V$56,COLUMNS($A$8:AR8))</f>
        <v>49.239663848896001</v>
      </c>
      <c r="AS8">
        <f ca="1">INDEX('Scale Adjust'!$V$3:$V$56,COLUMNS($A$8:AS8))</f>
        <v>55.472302754733334</v>
      </c>
      <c r="AT8">
        <f ca="1">INDEX('Scale Adjust'!$V$3:$V$56,COLUMNS($A$8:AT8))</f>
        <v>61.939154815680013</v>
      </c>
      <c r="AU8">
        <f ca="1">INDEX('Scale Adjust'!$V$3:$V$56,COLUMNS($A$8:AU8))</f>
        <v>70.832104746489989</v>
      </c>
      <c r="AV8">
        <f ca="1">INDEX('Scale Adjust'!$V$3:$V$56,COLUMNS($A$8:AV8))</f>
        <v>80.147342427539996</v>
      </c>
      <c r="AW8">
        <f ca="1">INDEX('Scale Adjust'!$V$3:$V$56,COLUMNS($A$8:AW8))</f>
        <v>91.450471060622817</v>
      </c>
      <c r="AX8">
        <f ca="1">INDEX('Scale Adjust'!$V$3:$V$56,COLUMNS($A$8:AX8))</f>
        <v>102.87407793322285</v>
      </c>
      <c r="AY8">
        <f ca="1">INDEX('Scale Adjust'!$V$3:$V$56,COLUMNS($A$8:AY8))</f>
        <v>115.98957214358194</v>
      </c>
      <c r="AZ8">
        <f ca="1">INDEX('Scale Adjust'!$V$3:$V$56,COLUMNS($A$8:AZ8))</f>
        <v>129.979964447035</v>
      </c>
      <c r="BA8">
        <f ca="1">INDEX('Scale Adjust'!$V$3:$V$56,COLUMNS($A$8:BA8))</f>
        <v>145.37405573527332</v>
      </c>
      <c r="BB8">
        <f ca="1">INDEX('Scale Adjust'!$V$3:$V$56,COLUMNS($A$8:BB8))</f>
        <v>161.90918273923995</v>
      </c>
    </row>
    <row r="10" spans="1:55" x14ac:dyDescent="0.25">
      <c r="A10" s="5" t="s">
        <v>37</v>
      </c>
    </row>
    <row r="11" spans="1:55" x14ac:dyDescent="0.25">
      <c r="A11" t="s">
        <v>18</v>
      </c>
      <c r="B11">
        <f>INDEX('Scale Adjust'!$AA$3:$AA$56,COLUMNS($B$11:B11))</f>
        <v>0.8984375</v>
      </c>
      <c r="C11">
        <f>INDEX('Scale Adjust'!$AA$3:$AA$56,COLUMNS($B$11:C11))</f>
        <v>0.99609375</v>
      </c>
      <c r="D11">
        <f>INDEX('Scale Adjust'!$AA$3:$AA$56,COLUMNS($B$11:D11))</f>
        <v>1.09375</v>
      </c>
      <c r="E11">
        <f>INDEX('Scale Adjust'!$AA$3:$AA$56,COLUMNS($B$11:E11))</f>
        <v>1.1328125</v>
      </c>
      <c r="F11">
        <f>INDEX('Scale Adjust'!$AA$3:$AA$56,COLUMNS($B$11:F11))</f>
        <v>1.171875</v>
      </c>
      <c r="G11">
        <f>INDEX('Scale Adjust'!$AA$3:$AA$56,COLUMNS($B$11:G11))</f>
        <v>1.2109375</v>
      </c>
      <c r="H11">
        <f>INDEX('Scale Adjust'!$AA$3:$AA$56,COLUMNS($B$11:H11))</f>
        <v>1.25</v>
      </c>
      <c r="I11">
        <f>INDEX('Scale Adjust'!$AA$3:$AA$56,COLUMNS($B$11:I11))</f>
        <v>1.2890625</v>
      </c>
      <c r="J11">
        <f>INDEX('Scale Adjust'!$AA$3:$AA$56,COLUMNS($B$11:J11))</f>
        <v>1.328125</v>
      </c>
      <c r="K11">
        <f>INDEX('Scale Adjust'!$AA$3:$AA$56,COLUMNS($B$11:K11))</f>
        <v>1.3671875</v>
      </c>
      <c r="L11">
        <f>INDEX('Scale Adjust'!$AA$3:$AA$56,COLUMNS($B$11:L11))</f>
        <v>1.40625</v>
      </c>
      <c r="M11">
        <f>INDEX('Scale Adjust'!$AA$3:$AA$56,COLUMNS($B$11:M11))</f>
        <v>1.4453125</v>
      </c>
      <c r="N11">
        <f>INDEX('Scale Adjust'!$AA$3:$AA$56,COLUMNS($B$11:N11))</f>
        <v>1.484375</v>
      </c>
      <c r="O11">
        <f>INDEX('Scale Adjust'!$AA$3:$AA$56,COLUMNS($B$11:O11))</f>
        <v>1.5234375</v>
      </c>
      <c r="P11">
        <f>INDEX('Scale Adjust'!$AA$3:$AA$56,COLUMNS($B$11:P11))</f>
        <v>1.5625</v>
      </c>
      <c r="Q11">
        <f>INDEX('Scale Adjust'!$AA$3:$AA$56,COLUMNS($B$11:Q11))</f>
        <v>1.6015625</v>
      </c>
      <c r="R11">
        <f>INDEX('Scale Adjust'!$AA$3:$AA$56,COLUMNS($B$11:R11))</f>
        <v>1.640625</v>
      </c>
      <c r="S11">
        <f>INDEX('Scale Adjust'!$AA$3:$AA$56,COLUMNS($B$11:S11))</f>
        <v>1.6796875</v>
      </c>
      <c r="T11">
        <f>INDEX('Scale Adjust'!$AA$3:$AA$56,COLUMNS($B$11:T11))</f>
        <v>1.71875</v>
      </c>
      <c r="U11">
        <f>INDEX('Scale Adjust'!$AA$3:$AA$56,COLUMNS($B$11:U11))</f>
        <v>1.7578125</v>
      </c>
      <c r="V11">
        <f>INDEX('Scale Adjust'!$AA$3:$AA$56,COLUMNS($B$11:V11))</f>
        <v>1.796875</v>
      </c>
      <c r="W11">
        <f>INDEX('Scale Adjust'!$AA$3:$AA$56,COLUMNS($B$11:W11))</f>
        <v>1.8359375</v>
      </c>
      <c r="X11">
        <f>INDEX('Scale Adjust'!$AA$3:$AA$56,COLUMNS($B$11:X11))</f>
        <v>1.875</v>
      </c>
      <c r="Y11">
        <f>INDEX('Scale Adjust'!$AA$3:$AA$56,COLUMNS($B$11:Y11))</f>
        <v>1.9140625</v>
      </c>
      <c r="Z11">
        <f>INDEX('Scale Adjust'!$AA$3:$AA$56,COLUMNS($B$11:Z11))</f>
        <v>1.953125</v>
      </c>
      <c r="AA11">
        <f>INDEX('Scale Adjust'!$AA$3:$AA$56,COLUMNS($B$11:AA11))</f>
        <v>1.9921875</v>
      </c>
      <c r="AB11">
        <f>INDEX('Scale Adjust'!$AA$3:$AA$56,COLUMNS($B$11:AB11))</f>
        <v>2.03125</v>
      </c>
      <c r="AC11">
        <f>INDEX('Scale Adjust'!$AA$3:$AA$56,COLUMNS($B$11:AC11))</f>
        <v>2.0703125</v>
      </c>
      <c r="AD11">
        <f>INDEX('Scale Adjust'!$AA$3:$AA$56,COLUMNS($B$11:AD11))</f>
        <v>2.109375</v>
      </c>
      <c r="AE11">
        <f>INDEX('Scale Adjust'!$AA$3:$AA$56,COLUMNS($B$11:AE11))</f>
        <v>2.1484375</v>
      </c>
      <c r="AF11">
        <f>INDEX('Scale Adjust'!$AA$3:$AA$56,COLUMNS($B$11:AF11))</f>
        <v>2.1875</v>
      </c>
      <c r="AG11">
        <f>INDEX('Scale Adjust'!$AA$3:$AA$56,COLUMNS($B$11:AG11))</f>
        <v>2.2265625</v>
      </c>
      <c r="AH11">
        <f>INDEX('Scale Adjust'!$AA$3:$AA$56,COLUMNS($B$11:AH11))</f>
        <v>2.265625</v>
      </c>
      <c r="AI11">
        <f>INDEX('Scale Adjust'!$AA$3:$AA$56,COLUMNS($B$11:AI11))</f>
        <v>2.3046875</v>
      </c>
      <c r="AJ11">
        <f>INDEX('Scale Adjust'!$AA$3:$AA$56,COLUMNS($B$11:AJ11))</f>
        <v>2.34375</v>
      </c>
      <c r="AK11">
        <f>INDEX('Scale Adjust'!$AA$3:$AA$56,COLUMNS($B$11:AK11))</f>
        <v>2.3828125</v>
      </c>
      <c r="AL11">
        <f>INDEX('Scale Adjust'!$AA$3:$AA$56,COLUMNS($B$11:AL11))</f>
        <v>2.421875</v>
      </c>
      <c r="AM11">
        <f>INDEX('Scale Adjust'!$AA$3:$AA$56,COLUMNS($B$11:AM11))</f>
        <v>2.4609375</v>
      </c>
      <c r="AN11">
        <f>INDEX('Scale Adjust'!$AA$3:$AA$56,COLUMNS($B$11:AN11))</f>
        <v>2.5</v>
      </c>
      <c r="AO11">
        <f>INDEX('Scale Adjust'!$AA$3:$AA$56,COLUMNS($B$11:AO11))</f>
        <v>2.5546875</v>
      </c>
      <c r="AP11">
        <f>INDEX('Scale Adjust'!$AA$3:$AA$56,COLUMNS($B$11:AP11))</f>
        <v>2.609375</v>
      </c>
      <c r="AQ11">
        <f>INDEX('Scale Adjust'!$AA$3:$AA$56,COLUMNS($B$11:AQ11))</f>
        <v>2.71875</v>
      </c>
      <c r="AR11">
        <f>INDEX('Scale Adjust'!$AA$3:$AA$56,COLUMNS($B$11:AR11))</f>
        <v>2.828125</v>
      </c>
      <c r="AS11">
        <f>INDEX('Scale Adjust'!$AA$3:$AA$56,COLUMNS($B$11:AS11))</f>
        <v>2.9375</v>
      </c>
      <c r="AT11">
        <f>INDEX('Scale Adjust'!$AA$3:$AA$56,COLUMNS($B$11:AT11))</f>
        <v>3.046875</v>
      </c>
      <c r="AU11">
        <f>INDEX('Scale Adjust'!$AA$3:$AA$56,COLUMNS($B$11:AU11))</f>
        <v>3.15625</v>
      </c>
      <c r="AV11">
        <f>INDEX('Scale Adjust'!$AA$3:$AA$56,COLUMNS($B$11:AV11))</f>
        <v>3.29296875</v>
      </c>
      <c r="AW11">
        <f>INDEX('Scale Adjust'!$AA$3:$AA$56,COLUMNS($B$11:AW11))</f>
        <v>3.4296875</v>
      </c>
      <c r="AX11">
        <f>INDEX('Scale Adjust'!$AA$3:$AA$56,COLUMNS($B$11:AX11))</f>
        <v>3.56640625</v>
      </c>
      <c r="AY11">
        <f>INDEX('Scale Adjust'!$AA$3:$AA$56,COLUMNS($B$11:AY11))</f>
        <v>3.703125</v>
      </c>
      <c r="AZ11">
        <f>INDEX('Scale Adjust'!$AA$3:$AA$56,COLUMNS($B$11:AZ11))</f>
        <v>3.83984375</v>
      </c>
      <c r="BA11">
        <f>INDEX('Scale Adjust'!$AA$3:$AA$56,COLUMNS($B$11:BA11))</f>
        <v>3.9765625</v>
      </c>
      <c r="BB11">
        <f>INDEX('Scale Adjust'!$AA$3:$AA$56,COLUMNS($B$11:BB11))</f>
        <v>4.11328125</v>
      </c>
      <c r="BC11">
        <f>INDEX('Scale Adjust'!$AA$3:$AA$56,COLUMNS($B$11:BC11))</f>
        <v>4.25</v>
      </c>
    </row>
    <row r="12" spans="1:55" x14ac:dyDescent="0.25">
      <c r="A12">
        <f>INDEX('Scale Adjust'!$AB$3:$AB$56,COLUMNS($A$12:A12))</f>
        <v>0</v>
      </c>
      <c r="B12">
        <f>INDEX('Scale Adjust'!$AB$3:$AB$56,COLUMNS($A$12:B12))</f>
        <v>0</v>
      </c>
      <c r="C12">
        <f>INDEX('Scale Adjust'!$AB$3:$AB$56,COLUMNS($A$12:C12))</f>
        <v>0</v>
      </c>
      <c r="D12">
        <f>INDEX('Scale Adjust'!$AB$3:$AB$56,COLUMNS($A$12:D12))</f>
        <v>0</v>
      </c>
      <c r="E12">
        <f>INDEX('Scale Adjust'!$AB$3:$AB$56,COLUMNS($A$12:E12))</f>
        <v>0</v>
      </c>
      <c r="F12">
        <f>INDEX('Scale Adjust'!$AB$3:$AB$56,COLUMNS($A$12:F12))</f>
        <v>0</v>
      </c>
      <c r="G12">
        <f>INDEX('Scale Adjust'!$AB$3:$AB$56,COLUMNS($A$12:G12))</f>
        <v>0</v>
      </c>
      <c r="H12">
        <f>INDEX('Scale Adjust'!$AB$3:$AB$56,COLUMNS($A$12:H12))</f>
        <v>0</v>
      </c>
      <c r="I12">
        <f>INDEX('Scale Adjust'!$AB$3:$AB$56,COLUMNS($A$12:I12))</f>
        <v>0</v>
      </c>
      <c r="J12">
        <f>INDEX('Scale Adjust'!$AB$3:$AB$56,COLUMNS($A$12:J12))</f>
        <v>0</v>
      </c>
      <c r="K12">
        <f>INDEX('Scale Adjust'!$AB$3:$AB$56,COLUMNS($A$12:K12))</f>
        <v>0</v>
      </c>
      <c r="L12">
        <f>INDEX('Scale Adjust'!$AB$3:$AB$56,COLUMNS($A$12:L12))</f>
        <v>0</v>
      </c>
      <c r="M12">
        <f>INDEX('Scale Adjust'!$AB$3:$AB$56,COLUMNS($A$12:M12))</f>
        <v>0</v>
      </c>
      <c r="N12">
        <f>INDEX('Scale Adjust'!$AB$3:$AB$56,COLUMNS($A$12:N12))</f>
        <v>0</v>
      </c>
      <c r="O12">
        <f>INDEX('Scale Adjust'!$AB$3:$AB$56,COLUMNS($A$12:O12))</f>
        <v>0</v>
      </c>
      <c r="P12">
        <f>INDEX('Scale Adjust'!$AB$3:$AB$56,COLUMNS($A$12:P12))</f>
        <v>0</v>
      </c>
      <c r="Q12">
        <f>INDEX('Scale Adjust'!$AB$3:$AB$56,COLUMNS($A$12:Q12))</f>
        <v>0</v>
      </c>
      <c r="R12">
        <f>INDEX('Scale Adjust'!$AB$3:$AB$56,COLUMNS($A$12:R12))</f>
        <v>0</v>
      </c>
      <c r="S12">
        <f>INDEX('Scale Adjust'!$AB$3:$AB$56,COLUMNS($A$12:S12))</f>
        <v>0</v>
      </c>
      <c r="T12">
        <f>INDEX('Scale Adjust'!$AB$3:$AB$56,COLUMNS($A$12:T12))</f>
        <v>0</v>
      </c>
      <c r="U12">
        <f>INDEX('Scale Adjust'!$AB$3:$AB$56,COLUMNS($A$12:U12))</f>
        <v>0</v>
      </c>
      <c r="V12">
        <f>INDEX('Scale Adjust'!$AB$3:$AB$56,COLUMNS($A$12:V12))</f>
        <v>0</v>
      </c>
      <c r="W12">
        <f>INDEX('Scale Adjust'!$AB$3:$AB$56,COLUMNS($A$12:W12))</f>
        <v>0</v>
      </c>
      <c r="X12">
        <f>INDEX('Scale Adjust'!$AB$3:$AB$56,COLUMNS($A$12:X12))</f>
        <v>0</v>
      </c>
      <c r="Y12">
        <f>INDEX('Scale Adjust'!$AB$3:$AB$56,COLUMNS($A$12:Y12))</f>
        <v>0</v>
      </c>
      <c r="Z12">
        <f>INDEX('Scale Adjust'!$AB$3:$AB$56,COLUMNS($A$12:Z12))</f>
        <v>0</v>
      </c>
      <c r="AA12">
        <f>INDEX('Scale Adjust'!$AB$3:$AB$56,COLUMNS($A$12:AA12))</f>
        <v>0</v>
      </c>
      <c r="AB12">
        <f>INDEX('Scale Adjust'!$AB$3:$AB$56,COLUMNS($A$12:AB12))</f>
        <v>0</v>
      </c>
      <c r="AC12">
        <f>INDEX('Scale Adjust'!$AB$3:$AB$56,COLUMNS($A$12:AC12))</f>
        <v>0</v>
      </c>
      <c r="AD12">
        <f>INDEX('Scale Adjust'!$AB$3:$AB$56,COLUMNS($A$12:AD12))</f>
        <v>0</v>
      </c>
      <c r="AE12">
        <f>INDEX('Scale Adjust'!$AB$3:$AB$56,COLUMNS($A$12:AE12))</f>
        <v>0</v>
      </c>
      <c r="AF12">
        <f>INDEX('Scale Adjust'!$AB$3:$AB$56,COLUMNS($A$12:AF12))</f>
        <v>0</v>
      </c>
      <c r="AG12">
        <f>INDEX('Scale Adjust'!$AB$3:$AB$56,COLUMNS($A$12:AG12))</f>
        <v>0</v>
      </c>
      <c r="AH12">
        <f>INDEX('Scale Adjust'!$AB$3:$AB$56,COLUMNS($A$12:AH12))</f>
        <v>0</v>
      </c>
      <c r="AI12">
        <f>INDEX('Scale Adjust'!$AB$3:$AB$56,COLUMNS($A$12:AI12))</f>
        <v>0</v>
      </c>
      <c r="AJ12">
        <f>INDEX('Scale Adjust'!$AB$3:$AB$56,COLUMNS($A$12:AJ12))</f>
        <v>0</v>
      </c>
      <c r="AK12">
        <f>INDEX('Scale Adjust'!$AB$3:$AB$56,COLUMNS($A$12:AK12))</f>
        <v>0</v>
      </c>
      <c r="AL12">
        <f>INDEX('Scale Adjust'!$AB$3:$AB$56,COLUMNS($A$12:AL12))</f>
        <v>0</v>
      </c>
      <c r="AM12">
        <f>INDEX('Scale Adjust'!$AB$3:$AB$56,COLUMNS($A$12:AM12))</f>
        <v>0</v>
      </c>
      <c r="AN12">
        <f>INDEX('Scale Adjust'!$AB$3:$AB$56,COLUMNS($A$12:AN12))</f>
        <v>0</v>
      </c>
      <c r="AO12">
        <f>INDEX('Scale Adjust'!$AB$3:$AB$56,COLUMNS($A$12:AO12))</f>
        <v>0</v>
      </c>
      <c r="AP12">
        <f>INDEX('Scale Adjust'!$AB$3:$AB$56,COLUMNS($A$12:AP12))</f>
        <v>0</v>
      </c>
      <c r="AQ12">
        <f>INDEX('Scale Adjust'!$AB$3:$AB$56,COLUMNS($A$12:AQ12))</f>
        <v>0</v>
      </c>
      <c r="AR12">
        <f>INDEX('Scale Adjust'!$AB$3:$AB$56,COLUMNS($A$12:AR12))</f>
        <v>0</v>
      </c>
      <c r="AS12">
        <f>INDEX('Scale Adjust'!$AB$3:$AB$56,COLUMNS($A$12:AS12))</f>
        <v>0</v>
      </c>
      <c r="AT12">
        <f>INDEX('Scale Adjust'!$AB$3:$AB$56,COLUMNS($A$12:AT12))</f>
        <v>0</v>
      </c>
      <c r="AU12">
        <f>INDEX('Scale Adjust'!$AB$3:$AB$56,COLUMNS($A$12:AU12))</f>
        <v>0</v>
      </c>
      <c r="AV12">
        <f>INDEX('Scale Adjust'!$AB$3:$AB$56,COLUMNS($A$12:AV12))</f>
        <v>0</v>
      </c>
      <c r="AW12">
        <f>INDEX('Scale Adjust'!$AB$3:$AB$56,COLUMNS($A$12:AW12))</f>
        <v>0</v>
      </c>
      <c r="AX12">
        <f>INDEX('Scale Adjust'!$AB$3:$AB$56,COLUMNS($A$12:AX12))</f>
        <v>0</v>
      </c>
      <c r="AY12">
        <f>INDEX('Scale Adjust'!$AB$3:$AB$56,COLUMNS($A$12:AY12))</f>
        <v>0</v>
      </c>
      <c r="AZ12">
        <f>INDEX('Scale Adjust'!$AB$3:$AB$56,COLUMNS($A$12:AZ12))</f>
        <v>0</v>
      </c>
      <c r="BA12">
        <f>INDEX('Scale Adjust'!$AB$3:$AB$56,COLUMNS($A$12:BA12))</f>
        <v>0</v>
      </c>
      <c r="BB12">
        <f>INDEX('Scale Adjust'!$AB$3:$AB$56,COLUMNS($A$12:BB12))</f>
        <v>0</v>
      </c>
    </row>
    <row r="14" spans="1:55" x14ac:dyDescent="0.25">
      <c r="A14" s="5" t="s">
        <v>39</v>
      </c>
    </row>
    <row r="15" spans="1:55" x14ac:dyDescent="0.25">
      <c r="A15" s="2">
        <f>INDEX(A$3:BB$3,ROWS(A$15:A15))</f>
        <v>0.9</v>
      </c>
      <c r="B15" s="2">
        <f>INDEX(A$4:BB$4,ROWS(B$15:B15))</f>
        <v>0.85</v>
      </c>
    </row>
    <row r="16" spans="1:55" x14ac:dyDescent="0.25">
      <c r="A16" s="2">
        <f>INDEX(A$3:BB$3,ROWS(A$15:A16))</f>
        <v>0.94</v>
      </c>
      <c r="B16" s="2">
        <f>INDEX(A$4:BB$4,ROWS(B$15:B16))</f>
        <v>1</v>
      </c>
    </row>
    <row r="17" spans="1:2" x14ac:dyDescent="0.25">
      <c r="A17" s="2">
        <f>INDEX(A$3:BB$3,ROWS(A$15:A17))</f>
        <v>0.98</v>
      </c>
      <c r="B17" s="2">
        <f>INDEX(A$4:BB$4,ROWS(B$15:B17))</f>
        <v>1.1599999999999999</v>
      </c>
    </row>
    <row r="18" spans="1:2" x14ac:dyDescent="0.25">
      <c r="A18" s="2">
        <f>INDEX(A$3:BB$3,ROWS(A$15:A18))</f>
        <v>1.02</v>
      </c>
      <c r="B18" s="2">
        <f>INDEX(A$4:BB$4,ROWS(B$15:B18))</f>
        <v>1.43</v>
      </c>
    </row>
    <row r="19" spans="1:2" x14ac:dyDescent="0.25">
      <c r="A19" s="2">
        <f>INDEX(A$3:BB$3,ROWS(A$15:A19))</f>
        <v>1.05</v>
      </c>
      <c r="B19" s="2">
        <f>INDEX(A$4:BB$4,ROWS(B$15:B19))</f>
        <v>1.59</v>
      </c>
    </row>
    <row r="20" spans="1:2" x14ac:dyDescent="0.25">
      <c r="A20" s="2">
        <f>INDEX(A$3:BB$3,ROWS(A$15:A20))</f>
        <v>1.0900000000000001</v>
      </c>
      <c r="B20" s="2">
        <f>INDEX(A$4:BB$4,ROWS(B$15:B20))</f>
        <v>1.82</v>
      </c>
    </row>
    <row r="21" spans="1:2" x14ac:dyDescent="0.25">
      <c r="A21" s="2">
        <f>INDEX(A$3:BB$3,ROWS(A$15:A21))</f>
        <v>1.1399999999999999</v>
      </c>
      <c r="B21" s="2">
        <f>INDEX(A$4:BB$4,ROWS(B$15:B21))</f>
        <v>2.02</v>
      </c>
    </row>
    <row r="22" spans="1:2" x14ac:dyDescent="0.25">
      <c r="A22" s="2">
        <f>INDEX(A$3:BB$3,ROWS(A$15:A22))</f>
        <v>1.17</v>
      </c>
      <c r="B22" s="2">
        <f>INDEX(A$4:BB$4,ROWS(B$15:B22))</f>
        <v>2.29</v>
      </c>
    </row>
    <row r="23" spans="1:2" x14ac:dyDescent="0.25">
      <c r="A23" s="2">
        <f>INDEX(A$3:BB$3,ROWS(A$15:A23))</f>
        <v>1.21</v>
      </c>
      <c r="B23" s="2">
        <f>INDEX(A$4:BB$4,ROWS(B$15:B23))</f>
        <v>2.57</v>
      </c>
    </row>
    <row r="24" spans="1:2" x14ac:dyDescent="0.25">
      <c r="A24" s="2">
        <f>INDEX(A$3:BB$3,ROWS(A$15:A24))</f>
        <v>1.25</v>
      </c>
      <c r="B24" s="2">
        <f>INDEX(A$4:BB$4,ROWS(B$15:B24))</f>
        <v>2.87</v>
      </c>
    </row>
    <row r="25" spans="1:2" x14ac:dyDescent="0.25">
      <c r="A25" s="2">
        <f>INDEX(A$3:BB$3,ROWS(A$15:A25))</f>
        <v>1.29</v>
      </c>
      <c r="B25" s="2">
        <f>INDEX(A$4:BB$4,ROWS(B$15:B25))</f>
        <v>3.12</v>
      </c>
    </row>
    <row r="26" spans="1:2" x14ac:dyDescent="0.25">
      <c r="A26" s="2">
        <f>INDEX(A$3:BB$3,ROWS(A$15:A26))</f>
        <v>1.33</v>
      </c>
      <c r="B26" s="2">
        <f>INDEX(A$4:BB$4,ROWS(B$15:B26))</f>
        <v>3.43</v>
      </c>
    </row>
    <row r="27" spans="1:2" x14ac:dyDescent="0.25">
      <c r="A27" s="2">
        <f>INDEX(A$3:BB$3,ROWS(A$15:A27))</f>
        <v>1.37</v>
      </c>
      <c r="B27" s="2">
        <f>INDEX(A$4:BB$4,ROWS(B$15:B27))</f>
        <v>3.79</v>
      </c>
    </row>
    <row r="28" spans="1:2" x14ac:dyDescent="0.25">
      <c r="A28" s="2">
        <f>INDEX(A$3:BB$3,ROWS(A$15:A28))</f>
        <v>1.41</v>
      </c>
      <c r="B28" s="2">
        <f>INDEX(A$4:BB$4,ROWS(B$15:B28))</f>
        <v>4.22</v>
      </c>
    </row>
    <row r="29" spans="1:2" x14ac:dyDescent="0.25">
      <c r="A29" s="2">
        <f>INDEX(A$3:BB$3,ROWS(A$15:A29))</f>
        <v>1.45</v>
      </c>
      <c r="B29" s="2">
        <f>INDEX(A$4:BB$4,ROWS(B$15:B29))</f>
        <v>4.62</v>
      </c>
    </row>
    <row r="30" spans="1:2" x14ac:dyDescent="0.25">
      <c r="A30" s="2">
        <f>INDEX(A$3:BB$3,ROWS(A$15:A30))</f>
        <v>1.48</v>
      </c>
      <c r="B30" s="2">
        <f>INDEX(A$4:BB$4,ROWS(B$15:B30))</f>
        <v>5.0199999999999996</v>
      </c>
    </row>
    <row r="31" spans="1:2" x14ac:dyDescent="0.25">
      <c r="A31" s="2">
        <f>INDEX(A$3:BB$3,ROWS(A$15:A31))</f>
        <v>1.52</v>
      </c>
      <c r="B31" s="2">
        <f>INDEX(A$4:BB$4,ROWS(B$15:B31))</f>
        <v>5.48</v>
      </c>
    </row>
    <row r="32" spans="1:2" x14ac:dyDescent="0.25">
      <c r="A32" s="2">
        <f>INDEX(A$3:BB$3,ROWS(A$15:A32))</f>
        <v>1.56</v>
      </c>
      <c r="B32" s="2">
        <f>INDEX(A$4:BB$4,ROWS(B$15:B32))</f>
        <v>6.02</v>
      </c>
    </row>
    <row r="33" spans="1:2" x14ac:dyDescent="0.25">
      <c r="A33" s="2">
        <f>INDEX(A$3:BB$3,ROWS(A$15:A33))</f>
        <v>1.6</v>
      </c>
      <c r="B33" s="2">
        <f>INDEX(A$4:BB$4,ROWS(B$15:B33))</f>
        <v>6.57</v>
      </c>
    </row>
    <row r="34" spans="1:2" x14ac:dyDescent="0.25">
      <c r="A34" s="2">
        <f>INDEX(A$3:BB$3,ROWS(A$15:A34))</f>
        <v>1.64</v>
      </c>
      <c r="B34" s="2">
        <f>INDEX(A$4:BB$4,ROWS(B$15:B34))</f>
        <v>7.21</v>
      </c>
    </row>
    <row r="35" spans="1:2" x14ac:dyDescent="0.25">
      <c r="A35" s="2">
        <f>INDEX(A$3:BB$3,ROWS(A$15:A35))</f>
        <v>1.68</v>
      </c>
      <c r="B35" s="2">
        <f>INDEX(A$4:BB$4,ROWS(B$15:B35))</f>
        <v>7.76</v>
      </c>
    </row>
    <row r="36" spans="1:2" x14ac:dyDescent="0.25">
      <c r="A36" s="2">
        <f>INDEX(A$3:BB$3,ROWS(A$15:A36))</f>
        <v>1.72</v>
      </c>
      <c r="B36" s="2">
        <f>INDEX(A$4:BB$4,ROWS(B$15:B36))</f>
        <v>8.51</v>
      </c>
    </row>
    <row r="37" spans="1:2" x14ac:dyDescent="0.25">
      <c r="A37" s="2">
        <f>INDEX(A$3:BB$3,ROWS(A$15:A37))</f>
        <v>1.76</v>
      </c>
      <c r="B37" s="2">
        <f>INDEX(A$4:BB$4,ROWS(B$15:B37))</f>
        <v>9.26</v>
      </c>
    </row>
    <row r="38" spans="1:2" x14ac:dyDescent="0.25">
      <c r="A38" s="2">
        <f>INDEX(A$3:BB$3,ROWS(A$15:A38))</f>
        <v>1.8</v>
      </c>
      <c r="B38" s="2">
        <f>INDEX(A$4:BB$4,ROWS(B$15:B38))</f>
        <v>9.9700000000000006</v>
      </c>
    </row>
    <row r="39" spans="1:2" x14ac:dyDescent="0.25">
      <c r="A39" s="2">
        <f>INDEX(A$3:BB$3,ROWS(A$15:A39))</f>
        <v>1.84</v>
      </c>
      <c r="B39" s="2">
        <f>INDEX(A$4:BB$4,ROWS(B$15:B39))</f>
        <v>10.73</v>
      </c>
    </row>
    <row r="40" spans="1:2" x14ac:dyDescent="0.25">
      <c r="A40" s="2">
        <f>INDEX(A$3:BB$3,ROWS(A$15:A40))</f>
        <v>1.88</v>
      </c>
      <c r="B40" s="2">
        <f>INDEX(A$4:BB$4,ROWS(B$15:B40))</f>
        <v>11.53</v>
      </c>
    </row>
    <row r="41" spans="1:2" x14ac:dyDescent="0.25">
      <c r="A41" s="2">
        <f>INDEX(A$3:BB$3,ROWS(A$15:A41))</f>
        <v>1.91</v>
      </c>
      <c r="B41" s="2">
        <f>INDEX(A$4:BB$4,ROWS(B$15:B41))</f>
        <v>12.62</v>
      </c>
    </row>
    <row r="42" spans="1:2" x14ac:dyDescent="0.25">
      <c r="A42" s="2">
        <f>INDEX(A$3:BB$3,ROWS(A$15:A42))</f>
        <v>1.95</v>
      </c>
      <c r="B42" s="2">
        <f>INDEX(A$4:BB$4,ROWS(B$15:B42))</f>
        <v>13.48</v>
      </c>
    </row>
    <row r="43" spans="1:2" x14ac:dyDescent="0.25">
      <c r="A43" s="2">
        <f>INDEX(A$3:BB$3,ROWS(A$15:A43))</f>
        <v>1.99</v>
      </c>
      <c r="B43" s="2">
        <f>INDEX(A$4:BB$4,ROWS(B$15:B43))</f>
        <v>14.31</v>
      </c>
    </row>
    <row r="44" spans="1:2" x14ac:dyDescent="0.25">
      <c r="A44" s="2">
        <f>INDEX(A$3:BB$3,ROWS(A$15:A44))</f>
        <v>2.0299999999999998</v>
      </c>
      <c r="B44" s="2">
        <f>INDEX(A$4:BB$4,ROWS(B$15:B44))</f>
        <v>15.27</v>
      </c>
    </row>
    <row r="45" spans="1:2" x14ac:dyDescent="0.25">
      <c r="A45" s="2">
        <f>INDEX(A$3:BB$3,ROWS(A$15:A45))</f>
        <v>2.0699999999999998</v>
      </c>
      <c r="B45" s="2">
        <f>INDEX(A$4:BB$4,ROWS(B$15:B45))</f>
        <v>16.28</v>
      </c>
    </row>
    <row r="46" spans="1:2" x14ac:dyDescent="0.25">
      <c r="A46" s="2">
        <f>INDEX(A$3:BB$3,ROWS(A$15:A46))</f>
        <v>2.11</v>
      </c>
      <c r="B46" s="2">
        <f>INDEX(A$4:BB$4,ROWS(B$15:B46))</f>
        <v>17.329999999999998</v>
      </c>
    </row>
    <row r="47" spans="1:2" x14ac:dyDescent="0.25">
      <c r="A47" s="2">
        <f>INDEX(A$3:BB$3,ROWS(A$15:A47))</f>
        <v>2.15</v>
      </c>
      <c r="B47" s="2">
        <f>INDEX(A$4:BB$4,ROWS(B$15:B47))</f>
        <v>18.41</v>
      </c>
    </row>
    <row r="48" spans="1:2" x14ac:dyDescent="0.25">
      <c r="A48" s="2">
        <f>INDEX(A$3:BB$3,ROWS(A$15:A48))</f>
        <v>2.19</v>
      </c>
      <c r="B48" s="2">
        <f>INDEX(A$4:BB$4,ROWS(B$15:B48))</f>
        <v>19.510000000000002</v>
      </c>
    </row>
    <row r="49" spans="1:2" x14ac:dyDescent="0.25">
      <c r="A49" s="2">
        <f>INDEX(A$3:BB$3,ROWS(A$15:A49))</f>
        <v>2.23</v>
      </c>
      <c r="B49" s="2">
        <f>INDEX(A$4:BB$4,ROWS(B$15:B49))</f>
        <v>20.66</v>
      </c>
    </row>
    <row r="50" spans="1:2" x14ac:dyDescent="0.25">
      <c r="A50" s="2">
        <f>INDEX(A$3:BB$3,ROWS(A$15:A50))</f>
        <v>2.27</v>
      </c>
      <c r="B50" s="2">
        <f>INDEX(A$4:BB$4,ROWS(B$15:B50))</f>
        <v>21.85</v>
      </c>
    </row>
    <row r="51" spans="1:2" x14ac:dyDescent="0.25">
      <c r="A51" s="2">
        <f>INDEX(A$3:BB$3,ROWS(A$15:A51))</f>
        <v>2.2999999999999998</v>
      </c>
      <c r="B51" s="2">
        <f>INDEX(A$4:BB$4,ROWS(B$15:B51))</f>
        <v>23.09</v>
      </c>
    </row>
    <row r="52" spans="1:2" x14ac:dyDescent="0.25">
      <c r="A52" s="2">
        <f>INDEX(A$3:BB$3,ROWS(A$15:A52))</f>
        <v>2.34</v>
      </c>
      <c r="B52" s="2">
        <f>INDEX(A$4:BB$4,ROWS(B$15:B52))</f>
        <v>24.51</v>
      </c>
    </row>
    <row r="53" spans="1:2" x14ac:dyDescent="0.25">
      <c r="A53" s="2">
        <f>INDEX(A$3:BB$3,ROWS(A$15:A53))</f>
        <v>2.38</v>
      </c>
      <c r="B53" s="2">
        <f>INDEX(A$4:BB$4,ROWS(B$15:B53))</f>
        <v>26.09</v>
      </c>
    </row>
    <row r="54" spans="1:2" x14ac:dyDescent="0.25">
      <c r="A54" s="2">
        <f>INDEX(A$3:BB$3,ROWS(A$15:A54))</f>
        <v>2.42</v>
      </c>
      <c r="B54" s="2">
        <f>INDEX(A$4:BB$4,ROWS(B$15:B54))</f>
        <v>27.62</v>
      </c>
    </row>
    <row r="55" spans="1:2" x14ac:dyDescent="0.25">
      <c r="A55" s="2">
        <f>INDEX(A$3:BB$3,ROWS(A$15:A55))</f>
        <v>2.46</v>
      </c>
      <c r="B55" s="2">
        <f>INDEX(A$4:BB$4,ROWS(B$15:B55))</f>
        <v>29.09</v>
      </c>
    </row>
    <row r="56" spans="1:2" x14ac:dyDescent="0.25">
      <c r="A56" s="2">
        <f>INDEX(A$3:BB$3,ROWS(A$15:A56))</f>
        <v>2.5</v>
      </c>
      <c r="B56" s="2">
        <f>INDEX(A$4:BB$4,ROWS(B$15:B56))</f>
        <v>30.95</v>
      </c>
    </row>
    <row r="57" spans="1:2" x14ac:dyDescent="0.25">
      <c r="A57" s="2">
        <f>INDEX(A$3:BB$3,ROWS(A$15:A57))</f>
        <v>2.58</v>
      </c>
      <c r="B57" s="2">
        <f>INDEX(A$4:BB$4,ROWS(B$15:B57))</f>
        <v>34.56</v>
      </c>
    </row>
    <row r="58" spans="1:2" x14ac:dyDescent="0.25">
      <c r="A58" s="2">
        <f>INDEX(A$3:BB$3,ROWS(A$15:A58))</f>
        <v>2.77</v>
      </c>
      <c r="B58" s="2">
        <f>INDEX(A$4:BB$4,ROWS(B$15:B58))</f>
        <v>43.67</v>
      </c>
    </row>
    <row r="59" spans="1:2" x14ac:dyDescent="0.25">
      <c r="A59" s="2">
        <f>INDEX(A$3:BB$3,ROWS(A$15:A59))</f>
        <v>2.97</v>
      </c>
      <c r="B59" s="2">
        <f>INDEX(A$4:BB$4,ROWS(B$15:B59))</f>
        <v>53.83</v>
      </c>
    </row>
    <row r="60" spans="1:2" x14ac:dyDescent="0.25">
      <c r="A60" s="2">
        <f>INDEX(A$3:BB$3,ROWS(A$15:A60))</f>
        <v>3.2</v>
      </c>
      <c r="B60" s="2">
        <f>INDEX(A$4:BB$4,ROWS(B$15:B60))</f>
        <v>70.209999999999994</v>
      </c>
    </row>
    <row r="61" spans="1:2" x14ac:dyDescent="0.25">
      <c r="A61" s="2">
        <f>INDEX(A$3:BB$3,ROWS(A$15:A61))</f>
        <v>3.44</v>
      </c>
      <c r="B61" s="2">
        <f>INDEX(A$4:BB$4,ROWS(B$15:B61))</f>
        <v>87.74</v>
      </c>
    </row>
    <row r="62" spans="1:2" x14ac:dyDescent="0.25">
      <c r="A62" s="2">
        <f>INDEX(A$3:BB$3,ROWS(A$15:A62))</f>
        <v>3.71</v>
      </c>
      <c r="B62" s="2">
        <f>INDEX(A$4:BB$4,ROWS(B$15:B62))</f>
        <v>112.57</v>
      </c>
    </row>
    <row r="63" spans="1:2" x14ac:dyDescent="0.25">
      <c r="A63" s="2">
        <f>INDEX(A$3:BB$3,ROWS(A$15:A63))</f>
        <v>3.91</v>
      </c>
      <c r="B63" s="2">
        <f>INDEX(A$4:BB$4,ROWS(B$15:B63))</f>
        <v>134.75</v>
      </c>
    </row>
    <row r="64" spans="1:2" x14ac:dyDescent="0.25">
      <c r="A64" s="2">
        <f>INDEX(A$3:BB$3,ROWS(A$15:A64))</f>
        <v>4.0599999999999996</v>
      </c>
      <c r="B64" s="2">
        <f>INDEX(A$4:BB$4,ROWS(B$15:B64))</f>
        <v>153.59</v>
      </c>
    </row>
    <row r="65" spans="1:2" x14ac:dyDescent="0.25">
      <c r="A65" s="2">
        <f>INDEX(A$3:BB$3,ROWS(A$15:A65))</f>
        <v>4.3</v>
      </c>
      <c r="B65" s="2">
        <f>INDEX(A$4:BB$4,ROWS(B$15:B65))</f>
        <v>183.68</v>
      </c>
    </row>
    <row r="66" spans="1:2" x14ac:dyDescent="0.25">
      <c r="A66" s="2">
        <f>INDEX(A$3:BB$3,ROWS(A$15:A66))</f>
        <v>4.49</v>
      </c>
      <c r="B66" s="2">
        <f>INDEX(A$4:BB$4,ROWS(B$15:B66))</f>
        <v>213.71</v>
      </c>
    </row>
    <row r="67" spans="1:2" x14ac:dyDescent="0.25">
      <c r="A67" s="2">
        <f>INDEX(A$3:BB$3,ROWS(A$15:A67))</f>
        <v>4.7300000000000004</v>
      </c>
      <c r="B67" s="2">
        <f>INDEX(A$4:BB$4,ROWS(B$15:B67))</f>
        <v>254.12</v>
      </c>
    </row>
    <row r="68" spans="1:2" x14ac:dyDescent="0.25">
      <c r="A68" s="2">
        <f>INDEX(A$3:BB$3,ROWS(A$15:A68))</f>
        <v>5</v>
      </c>
      <c r="B68" s="2">
        <f>INDEX(A$4:BB$4,ROWS(B$15:B68))</f>
        <v>314.87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MAF Rescale</vt:lpstr>
      <vt:lpstr>MAF Rescale - Romraider</vt:lpstr>
      <vt:lpstr>Scale Adjust</vt:lpstr>
      <vt:lpstr>RomRaider Copy &amp; Paste</vt:lpstr>
      <vt:lpstr>MAF Scale</vt:lpstr>
      <vt:lpstr>% Difference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Knight</dc:creator>
  <cp:lastModifiedBy>Knight</cp:lastModifiedBy>
  <dcterms:created xsi:type="dcterms:W3CDTF">2014-04-24T13:39:29Z</dcterms:created>
  <dcterms:modified xsi:type="dcterms:W3CDTF">2014-05-21T11:18:24Z</dcterms:modified>
</cp:coreProperties>
</file>